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5" windowWidth="20730" windowHeight="955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H126" i="1"/>
  <c r="AH127"/>
  <c r="AH128"/>
  <c r="AH129"/>
  <c r="AH130"/>
  <c r="AH131"/>
  <c r="AH132"/>
  <c r="AH133"/>
  <c r="AH134"/>
  <c r="AH135"/>
  <c r="AH136"/>
  <c r="AH125"/>
  <c r="C122"/>
  <c r="D122"/>
  <c r="E122"/>
  <c r="F122"/>
  <c r="G122"/>
  <c r="H122"/>
  <c r="I122"/>
  <c r="J122"/>
  <c r="K122"/>
  <c r="L122"/>
  <c r="M122"/>
  <c r="B122"/>
  <c r="C80"/>
  <c r="D80"/>
  <c r="E80"/>
  <c r="F80"/>
  <c r="G80"/>
  <c r="H80"/>
  <c r="I80"/>
  <c r="J80"/>
  <c r="K80"/>
  <c r="L80"/>
  <c r="M80"/>
  <c r="B80"/>
  <c r="C39"/>
  <c r="D39"/>
  <c r="E39"/>
  <c r="F39"/>
  <c r="G39"/>
  <c r="H39"/>
  <c r="I39"/>
  <c r="J39"/>
  <c r="K39"/>
  <c r="L39"/>
  <c r="M39"/>
  <c r="B39"/>
  <c r="AG126"/>
  <c r="AG127"/>
  <c r="AG128"/>
  <c r="AG129"/>
  <c r="AG130"/>
  <c r="AG131"/>
  <c r="AG132"/>
  <c r="AG133"/>
  <c r="AG134"/>
  <c r="AG135"/>
  <c r="AG136"/>
  <c r="AG125"/>
  <c r="AE136"/>
  <c r="AE135"/>
  <c r="AE134"/>
  <c r="AE133"/>
  <c r="AE132"/>
  <c r="AE131"/>
  <c r="AE130"/>
  <c r="AE129"/>
  <c r="AE128"/>
  <c r="AE127"/>
  <c r="AE126"/>
  <c r="AD136"/>
  <c r="AD135"/>
  <c r="AD134"/>
  <c r="AD133"/>
  <c r="AD132"/>
  <c r="AD131"/>
  <c r="AD130"/>
  <c r="AD129"/>
  <c r="AD128"/>
  <c r="AD127"/>
  <c r="AD126"/>
  <c r="AC128"/>
  <c r="AC127"/>
  <c r="AC136"/>
  <c r="AC135"/>
  <c r="AC134"/>
  <c r="AC133"/>
  <c r="AC132"/>
  <c r="AC131"/>
  <c r="AC130"/>
  <c r="AC129"/>
  <c r="AC126"/>
  <c r="AE125"/>
  <c r="AD125"/>
  <c r="AC125"/>
  <c r="V136"/>
  <c r="V135"/>
  <c r="V134"/>
  <c r="V133"/>
  <c r="V132"/>
  <c r="V131"/>
  <c r="V130"/>
  <c r="V129"/>
  <c r="V128"/>
  <c r="W136"/>
  <c r="W135"/>
  <c r="W134"/>
  <c r="W133"/>
  <c r="W132"/>
  <c r="W131"/>
  <c r="W130"/>
  <c r="W129"/>
  <c r="W128"/>
  <c r="W127"/>
  <c r="V127"/>
  <c r="W126"/>
  <c r="V126"/>
  <c r="W125"/>
  <c r="V125"/>
  <c r="P120"/>
  <c r="P121" s="1"/>
  <c r="C120"/>
  <c r="D120"/>
  <c r="D121" s="1"/>
  <c r="E120"/>
  <c r="F120"/>
  <c r="G120"/>
  <c r="G121" s="1"/>
  <c r="H120"/>
  <c r="I120"/>
  <c r="I121" s="1"/>
  <c r="J120"/>
  <c r="K120"/>
  <c r="K121" s="1"/>
  <c r="L120"/>
  <c r="M120"/>
  <c r="B120"/>
  <c r="B121" s="1"/>
  <c r="J121"/>
  <c r="F121"/>
  <c r="M121"/>
  <c r="L121"/>
  <c r="H121"/>
  <c r="E121"/>
  <c r="C121"/>
  <c r="P78"/>
  <c r="P79" s="1"/>
  <c r="C78"/>
  <c r="C79" s="1"/>
  <c r="D78"/>
  <c r="E78"/>
  <c r="F78"/>
  <c r="G78"/>
  <c r="G79" s="1"/>
  <c r="H78"/>
  <c r="I78"/>
  <c r="J78"/>
  <c r="K78"/>
  <c r="K79" s="1"/>
  <c r="L78"/>
  <c r="L79" s="1"/>
  <c r="M78"/>
  <c r="B78"/>
  <c r="B79" s="1"/>
  <c r="M79"/>
  <c r="J79"/>
  <c r="I79"/>
  <c r="H79"/>
  <c r="F79"/>
  <c r="E79"/>
  <c r="D79"/>
  <c r="P37"/>
  <c r="P38" s="1"/>
  <c r="C38"/>
  <c r="D38"/>
  <c r="E38"/>
  <c r="F38"/>
  <c r="G38"/>
  <c r="H38"/>
  <c r="I38"/>
  <c r="J38"/>
  <c r="K38"/>
  <c r="L38"/>
  <c r="M38"/>
  <c r="B38"/>
  <c r="C37"/>
  <c r="D37"/>
  <c r="E37"/>
  <c r="F37"/>
  <c r="G37"/>
  <c r="H37"/>
  <c r="I37"/>
  <c r="J37"/>
  <c r="K37"/>
  <c r="L37"/>
  <c r="M37"/>
  <c r="B37"/>
  <c r="P119" l="1"/>
  <c r="C119"/>
  <c r="D119"/>
  <c r="E119"/>
  <c r="F119"/>
  <c r="G119"/>
  <c r="H119"/>
  <c r="I119"/>
  <c r="J119"/>
  <c r="K119"/>
  <c r="L119"/>
  <c r="M119"/>
  <c r="B119"/>
  <c r="P77"/>
  <c r="C77"/>
  <c r="D77"/>
  <c r="E77"/>
  <c r="F77"/>
  <c r="G77"/>
  <c r="H77"/>
  <c r="I77"/>
  <c r="J77"/>
  <c r="K77"/>
  <c r="L77"/>
  <c r="M77"/>
  <c r="B77"/>
  <c r="P36"/>
  <c r="C36"/>
  <c r="D36"/>
  <c r="E36"/>
  <c r="F36"/>
  <c r="G36"/>
  <c r="H36"/>
  <c r="I36"/>
  <c r="J36"/>
  <c r="K36"/>
  <c r="L36"/>
  <c r="M36"/>
  <c r="B36"/>
</calcChain>
</file>

<file path=xl/sharedStrings.xml><?xml version="1.0" encoding="utf-8"?>
<sst xmlns="http://schemas.openxmlformats.org/spreadsheetml/2006/main" count="162" uniqueCount="61">
  <si>
    <t>TT_1 (degC)</t>
  </si>
  <si>
    <t>TT_2 (degC)</t>
  </si>
  <si>
    <t>TT_3 (degC)</t>
  </si>
  <si>
    <t>TT_4 (degC)</t>
  </si>
  <si>
    <t>TT_5 (degC)</t>
  </si>
  <si>
    <t>TT_6 (degC)</t>
  </si>
  <si>
    <t>TT_7 (degC)</t>
  </si>
  <si>
    <t>TT_8 (degC)</t>
  </si>
  <si>
    <t>TT_9 (degC)</t>
  </si>
  <si>
    <t>TT_10 (degC)</t>
  </si>
  <si>
    <t>TT_11 (degC)</t>
  </si>
  <si>
    <t>TT_12 (degC)</t>
  </si>
  <si>
    <t>0° C</t>
  </si>
  <si>
    <t>30° C</t>
  </si>
  <si>
    <t>60° C</t>
  </si>
  <si>
    <t>PT_100 (°C)</t>
  </si>
  <si>
    <t>0 °C</t>
  </si>
  <si>
    <t>30 °C</t>
  </si>
  <si>
    <t>60 °C</t>
  </si>
  <si>
    <t>TT_1</t>
  </si>
  <si>
    <t>TT_2</t>
  </si>
  <si>
    <t>TT_3</t>
  </si>
  <si>
    <t>TT_4</t>
  </si>
  <si>
    <t>TT_5</t>
  </si>
  <si>
    <t>TT_6</t>
  </si>
  <si>
    <t>TT_7</t>
  </si>
  <si>
    <t>TT_8</t>
  </si>
  <si>
    <t>TT_9</t>
  </si>
  <si>
    <t>TT_10</t>
  </si>
  <si>
    <t>TT_11</t>
  </si>
  <si>
    <t>TT_12</t>
  </si>
  <si>
    <t>y = 0,9844x + 0,0243</t>
  </si>
  <si>
    <t>y = 0,972x + 0,2339</t>
  </si>
  <si>
    <t>y = 0,9745x + 0,4512</t>
  </si>
  <si>
    <t>y = 0,9817x + 0,4036</t>
  </si>
  <si>
    <t>y = 0,9812x + 0,6134</t>
  </si>
  <si>
    <t>y = 0,9767x + 0,5316</t>
  </si>
  <si>
    <t>y= 0,9816x + 0,5849</t>
  </si>
  <si>
    <t>y= 0,9765x + 0,5407</t>
  </si>
  <si>
    <t>y = 0,9957x + 0,1195</t>
  </si>
  <si>
    <t>y = 0,9819x + 0,2934</t>
  </si>
  <si>
    <t>y = 0,9847x + 0,3217</t>
  </si>
  <si>
    <t>y = 0,9783x + 0,6354</t>
  </si>
  <si>
    <t>media</t>
  </si>
  <si>
    <t>AVG</t>
  </si>
  <si>
    <t>ST.DEV</t>
  </si>
  <si>
    <t>CI 95%</t>
  </si>
  <si>
    <t>ko</t>
  </si>
  <si>
    <t>k1</t>
  </si>
  <si>
    <t>Calibration coefficients</t>
  </si>
  <si>
    <t xml:space="preserve">PT100 = ko + k1*TTx </t>
  </si>
  <si>
    <t>IC95 0</t>
  </si>
  <si>
    <t>IC95 30</t>
  </si>
  <si>
    <t>IC95 60</t>
  </si>
  <si>
    <t>Error</t>
  </si>
  <si>
    <t>error</t>
  </si>
  <si>
    <t>Reference</t>
  </si>
  <si>
    <t>Errors</t>
  </si>
  <si>
    <t>Final error</t>
  </si>
  <si>
    <t>IC95 max TT</t>
  </si>
  <si>
    <t>DT = k1*IC95 Dtmax + ERR PT100 IC95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</si>
</sst>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0" xfId="0"/>
    <xf numFmtId="0" fontId="0" fillId="3" borderId="1" xfId="0" applyFill="1" applyBorder="1"/>
    <xf numFmtId="164" fontId="0" fillId="0" borderId="1" xfId="0" applyNumberFormat="1" applyBorder="1"/>
    <xf numFmtId="164" fontId="0" fillId="0" borderId="0" xfId="0" applyNumberFormat="1"/>
    <xf numFmtId="0" fontId="2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3" borderId="1" xfId="0" applyFont="1" applyFill="1" applyBorder="1"/>
    <xf numFmtId="165" fontId="5" fillId="0" borderId="0" xfId="0" applyNumberFormat="1" applyFont="1" applyAlignment="1">
      <alignment horizontal="center" vertical="center" readingOrder="1"/>
    </xf>
    <xf numFmtId="165" fontId="4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TT_1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921417915608746"/>
          <c:y val="0.16401848541938402"/>
          <c:w val="0.65401686771587675"/>
          <c:h val="0.758060641192856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dLbls>
            <c:showVal val="1"/>
            <c:showCatName val="1"/>
          </c:dLbls>
          <c:trendline>
            <c:trendlineType val="linear"/>
            <c:dispEq val="1"/>
            <c:trendlineLbl>
              <c:layout/>
              <c:numFmt formatCode="General" sourceLinked="0"/>
            </c:trendlineLbl>
          </c:trendline>
          <c:xVal>
            <c:numRef>
              <c:f>Foglio1!$B$126:$B$128</c:f>
              <c:numCache>
                <c:formatCode>0.000</c:formatCode>
                <c:ptCount val="3"/>
                <c:pt idx="0">
                  <c:v>-5.1272727272727282E-2</c:v>
                </c:pt>
                <c:pt idx="1">
                  <c:v>30.056368421052628</c:v>
                </c:pt>
                <c:pt idx="2">
                  <c:v>60.017473684210529</c:v>
                </c:pt>
              </c:numCache>
            </c:numRef>
          </c:xVal>
          <c:yVal>
            <c:numRef>
              <c:f>Foglio1!$C$126:$C$128</c:f>
              <c:numCache>
                <c:formatCode>0.000</c:formatCode>
                <c:ptCount val="3"/>
                <c:pt idx="0">
                  <c:v>0.38299745454545453</c:v>
                </c:pt>
                <c:pt idx="1">
                  <c:v>28.791181294117649</c:v>
                </c:pt>
                <c:pt idx="2">
                  <c:v>59.51601577142857</c:v>
                </c:pt>
              </c:numCache>
            </c:numRef>
          </c:yVal>
        </c:ser>
        <c:dLbls>
          <c:showVal val="1"/>
        </c:dLbls>
        <c:axId val="67876736"/>
        <c:axId val="67887104"/>
      </c:scatterChart>
      <c:valAx>
        <c:axId val="67876736"/>
        <c:scaling>
          <c:orientation val="minMax"/>
          <c:max val="61"/>
          <c:min val="-0.1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PT_100 Reference Temperature [°C]</a:t>
                </a:r>
              </a:p>
            </c:rich>
          </c:tx>
          <c:layout/>
        </c:title>
        <c:numFmt formatCode="0.000" sourceLinked="1"/>
        <c:tickLblPos val="nextTo"/>
        <c:crossAx val="67887104"/>
        <c:crosses val="autoZero"/>
        <c:crossBetween val="midCat"/>
      </c:valAx>
      <c:valAx>
        <c:axId val="6788710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TT_1 Temperature [°C]</a:t>
                </a:r>
              </a:p>
            </c:rich>
          </c:tx>
          <c:layout/>
        </c:title>
        <c:numFmt formatCode="0.000" sourceLinked="1"/>
        <c:tickLblPos val="nextTo"/>
        <c:crossAx val="67876736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TT_10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921417915608746"/>
          <c:y val="0.16401848541938402"/>
          <c:w val="0.65401686771587675"/>
          <c:h val="0.6721710706407104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layout/>
              <c:numFmt formatCode="General" sourceLinked="0"/>
            </c:trendlineLbl>
          </c:trendline>
          <c:xVal>
            <c:numRef>
              <c:f>Foglio1!$N$126:$N$128</c:f>
              <c:numCache>
                <c:formatCode>0.000</c:formatCode>
                <c:ptCount val="3"/>
                <c:pt idx="0">
                  <c:v>-5.1272727272727282E-2</c:v>
                </c:pt>
                <c:pt idx="1">
                  <c:v>30.056368421052628</c:v>
                </c:pt>
                <c:pt idx="2">
                  <c:v>60.017473684210529</c:v>
                </c:pt>
              </c:numCache>
            </c:numRef>
          </c:xVal>
          <c:yVal>
            <c:numRef>
              <c:f>Foglio1!$O$126:$O$128</c:f>
              <c:numCache>
                <c:formatCode>0.000</c:formatCode>
                <c:ptCount val="3"/>
                <c:pt idx="0">
                  <c:v>0.38795369696969689</c:v>
                </c:pt>
                <c:pt idx="1">
                  <c:v>29.515601470588233</c:v>
                </c:pt>
                <c:pt idx="2">
                  <c:v>59.370910171428569</c:v>
                </c:pt>
              </c:numCache>
            </c:numRef>
          </c:yVal>
        </c:ser>
        <c:axId val="135089152"/>
        <c:axId val="135111808"/>
      </c:scatterChart>
      <c:valAx>
        <c:axId val="135089152"/>
        <c:scaling>
          <c:orientation val="minMax"/>
          <c:max val="61"/>
          <c:min val="-0.1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PT_100 Reference Temperature [°C]</a:t>
                </a:r>
              </a:p>
            </c:rich>
          </c:tx>
          <c:layout/>
        </c:title>
        <c:numFmt formatCode="0.000" sourceLinked="1"/>
        <c:tickLblPos val="nextTo"/>
        <c:crossAx val="135111808"/>
        <c:crosses val="autoZero"/>
        <c:crossBetween val="midCat"/>
      </c:valAx>
      <c:valAx>
        <c:axId val="1351118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TT_1 Temperature [°C]</a:t>
                </a:r>
              </a:p>
            </c:rich>
          </c:tx>
          <c:layout/>
        </c:title>
        <c:numFmt formatCode="0.000" sourceLinked="1"/>
        <c:tickLblPos val="nextTo"/>
        <c:crossAx val="135089152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TT_11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921417915608746"/>
          <c:y val="0.16401848541938402"/>
          <c:w val="0.65401686771587675"/>
          <c:h val="0.6721710706407104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layout/>
              <c:numFmt formatCode="General" sourceLinked="0"/>
            </c:trendlineLbl>
          </c:trendline>
          <c:xVal>
            <c:numRef>
              <c:f>Foglio1!$N$131:$N$133</c:f>
              <c:numCache>
                <c:formatCode>0.000</c:formatCode>
                <c:ptCount val="3"/>
                <c:pt idx="0">
                  <c:v>-5.1272727272727282E-2</c:v>
                </c:pt>
                <c:pt idx="1">
                  <c:v>30.056368421052628</c:v>
                </c:pt>
                <c:pt idx="2">
                  <c:v>60.017473684210529</c:v>
                </c:pt>
              </c:numCache>
            </c:numRef>
          </c:xVal>
          <c:yVal>
            <c:numRef>
              <c:f>Foglio1!$O$131:$O$133</c:f>
              <c:numCache>
                <c:formatCode>0.000</c:formatCode>
                <c:ptCount val="3"/>
                <c:pt idx="0">
                  <c:v>0.36686118181818173</c:v>
                </c:pt>
                <c:pt idx="1">
                  <c:v>29.728050705882339</c:v>
                </c:pt>
                <c:pt idx="2">
                  <c:v>59.519986171428592</c:v>
                </c:pt>
              </c:numCache>
            </c:numRef>
          </c:yVal>
        </c:ser>
        <c:axId val="136730496"/>
        <c:axId val="136740864"/>
      </c:scatterChart>
      <c:valAx>
        <c:axId val="136730496"/>
        <c:scaling>
          <c:orientation val="minMax"/>
          <c:max val="61"/>
          <c:min val="-0.1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PT_100 Reference Temperature [°C]</a:t>
                </a:r>
              </a:p>
            </c:rich>
          </c:tx>
          <c:layout/>
        </c:title>
        <c:numFmt formatCode="0.000" sourceLinked="1"/>
        <c:tickLblPos val="nextTo"/>
        <c:crossAx val="136740864"/>
        <c:crosses val="autoZero"/>
        <c:crossBetween val="midCat"/>
      </c:valAx>
      <c:valAx>
        <c:axId val="1367408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TT_1 Temperature [°C]</a:t>
                </a:r>
              </a:p>
            </c:rich>
          </c:tx>
          <c:layout/>
        </c:title>
        <c:numFmt formatCode="0.000" sourceLinked="1"/>
        <c:tickLblPos val="nextTo"/>
        <c:crossAx val="136730496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TT_12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5921417915608746"/>
          <c:y val="0.16401848541938402"/>
          <c:w val="0.65401686771587675"/>
          <c:h val="0.6721710706407104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numFmt formatCode="General" sourceLinked="0"/>
            </c:trendlineLbl>
          </c:trendline>
          <c:xVal>
            <c:numRef>
              <c:f>Foglio1!$N$136:$N$138</c:f>
              <c:numCache>
                <c:formatCode>0.000</c:formatCode>
                <c:ptCount val="3"/>
                <c:pt idx="0">
                  <c:v>-5.1272727272727282E-2</c:v>
                </c:pt>
                <c:pt idx="1">
                  <c:v>30.056368421052628</c:v>
                </c:pt>
                <c:pt idx="2">
                  <c:v>60.017473684210529</c:v>
                </c:pt>
              </c:numCache>
            </c:numRef>
          </c:xVal>
          <c:yVal>
            <c:numRef>
              <c:f>Foglio1!$O$136:$O$138</c:f>
              <c:numCache>
                <c:formatCode>0.000</c:formatCode>
                <c:ptCount val="3"/>
                <c:pt idx="0">
                  <c:v>0.69389224242424241</c:v>
                </c:pt>
                <c:pt idx="1">
                  <c:v>29.820889705882344</c:v>
                </c:pt>
                <c:pt idx="2">
                  <c:v>59.45824502857144</c:v>
                </c:pt>
              </c:numCache>
            </c:numRef>
          </c:yVal>
        </c:ser>
        <c:axId val="136762112"/>
        <c:axId val="136764032"/>
      </c:scatterChart>
      <c:valAx>
        <c:axId val="136762112"/>
        <c:scaling>
          <c:orientation val="minMax"/>
          <c:max val="61"/>
          <c:min val="-0.1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PT_100 Reference Temperature [°C]</a:t>
                </a:r>
              </a:p>
            </c:rich>
          </c:tx>
        </c:title>
        <c:numFmt formatCode="0.000" sourceLinked="1"/>
        <c:tickLblPos val="nextTo"/>
        <c:crossAx val="136764032"/>
        <c:crosses val="autoZero"/>
        <c:crossBetween val="midCat"/>
      </c:valAx>
      <c:valAx>
        <c:axId val="1367640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TT_1 Temperature [°C]</a:t>
                </a:r>
              </a:p>
            </c:rich>
          </c:tx>
        </c:title>
        <c:numFmt formatCode="0.000" sourceLinked="1"/>
        <c:tickLblPos val="nextTo"/>
        <c:crossAx val="136762112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Foglio1!$B$3:$B$35</c:f>
              <c:numCache>
                <c:formatCode>General</c:formatCode>
                <c:ptCount val="33"/>
                <c:pt idx="0">
                  <c:v>0.43048900000000001</c:v>
                </c:pt>
                <c:pt idx="1">
                  <c:v>0.43953100000000001</c:v>
                </c:pt>
                <c:pt idx="2">
                  <c:v>0.41801899999999997</c:v>
                </c:pt>
                <c:pt idx="3">
                  <c:v>0.40554299999999999</c:v>
                </c:pt>
                <c:pt idx="4">
                  <c:v>0.407719</c:v>
                </c:pt>
                <c:pt idx="5">
                  <c:v>0.42128100000000002</c:v>
                </c:pt>
                <c:pt idx="6">
                  <c:v>0.39544299999999999</c:v>
                </c:pt>
                <c:pt idx="7">
                  <c:v>0.41101799999999999</c:v>
                </c:pt>
                <c:pt idx="8">
                  <c:v>0.39313100000000001</c:v>
                </c:pt>
                <c:pt idx="9">
                  <c:v>0.38640099999999999</c:v>
                </c:pt>
                <c:pt idx="10">
                  <c:v>0.38065599999999999</c:v>
                </c:pt>
                <c:pt idx="11">
                  <c:v>0.37379099999999998</c:v>
                </c:pt>
                <c:pt idx="12">
                  <c:v>0.39078499999999999</c:v>
                </c:pt>
                <c:pt idx="13">
                  <c:v>0.37379099999999998</c:v>
                </c:pt>
                <c:pt idx="14">
                  <c:v>0.38504500000000003</c:v>
                </c:pt>
                <c:pt idx="15">
                  <c:v>0.37365700000000002</c:v>
                </c:pt>
                <c:pt idx="16">
                  <c:v>0.38943100000000003</c:v>
                </c:pt>
                <c:pt idx="17">
                  <c:v>0.36791200000000002</c:v>
                </c:pt>
                <c:pt idx="18">
                  <c:v>0.36791200000000002</c:v>
                </c:pt>
                <c:pt idx="19">
                  <c:v>0.369037</c:v>
                </c:pt>
                <c:pt idx="20">
                  <c:v>0.36557200000000001</c:v>
                </c:pt>
                <c:pt idx="21">
                  <c:v>0.36557200000000001</c:v>
                </c:pt>
                <c:pt idx="22">
                  <c:v>0.36005700000000002</c:v>
                </c:pt>
                <c:pt idx="23">
                  <c:v>0.362174</c:v>
                </c:pt>
                <c:pt idx="24">
                  <c:v>0.35517300000000002</c:v>
                </c:pt>
                <c:pt idx="25">
                  <c:v>0.37104799999999999</c:v>
                </c:pt>
                <c:pt idx="26">
                  <c:v>0.35860599999999998</c:v>
                </c:pt>
                <c:pt idx="27">
                  <c:v>0.36873600000000001</c:v>
                </c:pt>
                <c:pt idx="28">
                  <c:v>0.360815</c:v>
                </c:pt>
                <c:pt idx="29">
                  <c:v>0.36876599999999998</c:v>
                </c:pt>
                <c:pt idx="30">
                  <c:v>0.37546499999999999</c:v>
                </c:pt>
                <c:pt idx="31">
                  <c:v>0.369919</c:v>
                </c:pt>
                <c:pt idx="32">
                  <c:v>0.37642100000000001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Foglio1!$C$3:$C$35</c:f>
              <c:numCache>
                <c:formatCode>General</c:formatCode>
                <c:ptCount val="33"/>
                <c:pt idx="0">
                  <c:v>0.74625699999999995</c:v>
                </c:pt>
                <c:pt idx="1">
                  <c:v>0.75077499999999997</c:v>
                </c:pt>
                <c:pt idx="2">
                  <c:v>0.74734800000000001</c:v>
                </c:pt>
                <c:pt idx="3">
                  <c:v>0.72584300000000002</c:v>
                </c:pt>
                <c:pt idx="4">
                  <c:v>0.72350000000000003</c:v>
                </c:pt>
                <c:pt idx="5">
                  <c:v>0.71898099999999998</c:v>
                </c:pt>
                <c:pt idx="6">
                  <c:v>0.71103400000000005</c:v>
                </c:pt>
                <c:pt idx="7">
                  <c:v>0.69968600000000003</c:v>
                </c:pt>
                <c:pt idx="8">
                  <c:v>0.69968600000000003</c:v>
                </c:pt>
                <c:pt idx="9">
                  <c:v>0.68844099999999997</c:v>
                </c:pt>
                <c:pt idx="10">
                  <c:v>0.68289599999999995</c:v>
                </c:pt>
                <c:pt idx="11">
                  <c:v>0.68507099999999999</c:v>
                </c:pt>
                <c:pt idx="12">
                  <c:v>0.66590700000000003</c:v>
                </c:pt>
                <c:pt idx="13">
                  <c:v>0.65795899999999996</c:v>
                </c:pt>
                <c:pt idx="14">
                  <c:v>0.68276400000000004</c:v>
                </c:pt>
                <c:pt idx="15">
                  <c:v>0.66234400000000004</c:v>
                </c:pt>
                <c:pt idx="16">
                  <c:v>0.67359199999999997</c:v>
                </c:pt>
                <c:pt idx="17">
                  <c:v>0.66112099999999996</c:v>
                </c:pt>
                <c:pt idx="18">
                  <c:v>0.64756499999999995</c:v>
                </c:pt>
                <c:pt idx="19">
                  <c:v>0.65772600000000003</c:v>
                </c:pt>
                <c:pt idx="20">
                  <c:v>0.64070700000000003</c:v>
                </c:pt>
                <c:pt idx="21">
                  <c:v>0.64070700000000003</c:v>
                </c:pt>
                <c:pt idx="22">
                  <c:v>0.64403600000000005</c:v>
                </c:pt>
                <c:pt idx="23">
                  <c:v>0.623753</c:v>
                </c:pt>
                <c:pt idx="24">
                  <c:v>0.63483199999999995</c:v>
                </c:pt>
                <c:pt idx="25">
                  <c:v>0.61906600000000001</c:v>
                </c:pt>
                <c:pt idx="26">
                  <c:v>0.63374399999999997</c:v>
                </c:pt>
                <c:pt idx="27">
                  <c:v>0.63031199999999998</c:v>
                </c:pt>
                <c:pt idx="28">
                  <c:v>0.64498999999999995</c:v>
                </c:pt>
                <c:pt idx="29">
                  <c:v>0.61678500000000003</c:v>
                </c:pt>
                <c:pt idx="30">
                  <c:v>0.64607599999999998</c:v>
                </c:pt>
                <c:pt idx="31">
                  <c:v>0.64505199999999996</c:v>
                </c:pt>
                <c:pt idx="32">
                  <c:v>0.63799399999999995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Foglio1!$D$3:$D$35</c:f>
              <c:numCache>
                <c:formatCode>General</c:formatCode>
                <c:ptCount val="33"/>
                <c:pt idx="0">
                  <c:v>0.51598200000000005</c:v>
                </c:pt>
                <c:pt idx="1">
                  <c:v>0.52502199999999999</c:v>
                </c:pt>
                <c:pt idx="2">
                  <c:v>0.50803299999999996</c:v>
                </c:pt>
                <c:pt idx="3">
                  <c:v>0.49555900000000003</c:v>
                </c:pt>
                <c:pt idx="4">
                  <c:v>0.484371</c:v>
                </c:pt>
                <c:pt idx="5">
                  <c:v>0.484371</c:v>
                </c:pt>
                <c:pt idx="6">
                  <c:v>0.48546099999999998</c:v>
                </c:pt>
                <c:pt idx="7">
                  <c:v>0.49199399999999999</c:v>
                </c:pt>
                <c:pt idx="8">
                  <c:v>0.48295300000000002</c:v>
                </c:pt>
                <c:pt idx="9">
                  <c:v>0.46718300000000001</c:v>
                </c:pt>
                <c:pt idx="10">
                  <c:v>0.46595999999999999</c:v>
                </c:pt>
                <c:pt idx="11">
                  <c:v>0.468136</c:v>
                </c:pt>
                <c:pt idx="12">
                  <c:v>0.462723</c:v>
                </c:pt>
                <c:pt idx="13">
                  <c:v>0.463812</c:v>
                </c:pt>
                <c:pt idx="14">
                  <c:v>0.456787</c:v>
                </c:pt>
                <c:pt idx="15">
                  <c:v>0.46348200000000001</c:v>
                </c:pt>
                <c:pt idx="16">
                  <c:v>0.46117200000000003</c:v>
                </c:pt>
                <c:pt idx="17">
                  <c:v>0.45793499999999998</c:v>
                </c:pt>
                <c:pt idx="18">
                  <c:v>0.45793499999999998</c:v>
                </c:pt>
                <c:pt idx="19">
                  <c:v>0.46338299999999999</c:v>
                </c:pt>
                <c:pt idx="20">
                  <c:v>0.44655400000000001</c:v>
                </c:pt>
                <c:pt idx="21">
                  <c:v>0.46444000000000002</c:v>
                </c:pt>
                <c:pt idx="22">
                  <c:v>0.454405</c:v>
                </c:pt>
                <c:pt idx="23">
                  <c:v>0.44315700000000002</c:v>
                </c:pt>
                <c:pt idx="24">
                  <c:v>0.44067699999999999</c:v>
                </c:pt>
                <c:pt idx="25">
                  <c:v>0.44750899999999999</c:v>
                </c:pt>
                <c:pt idx="26">
                  <c:v>0.43958900000000001</c:v>
                </c:pt>
                <c:pt idx="27">
                  <c:v>0.44067699999999999</c:v>
                </c:pt>
                <c:pt idx="28">
                  <c:v>0.44179800000000002</c:v>
                </c:pt>
                <c:pt idx="29">
                  <c:v>0.43598999999999999</c:v>
                </c:pt>
                <c:pt idx="30">
                  <c:v>0.447405</c:v>
                </c:pt>
                <c:pt idx="31">
                  <c:v>0.446183</c:v>
                </c:pt>
                <c:pt idx="32">
                  <c:v>0.44384099999999999</c:v>
                </c:pt>
              </c:numCache>
            </c:numRef>
          </c:val>
        </c:ser>
        <c:ser>
          <c:idx val="3"/>
          <c:order val="3"/>
          <c:marker>
            <c:symbol val="none"/>
          </c:marker>
          <c:val>
            <c:numRef>
              <c:f>Foglio1!$E$3:$E$35</c:f>
              <c:numCache>
                <c:formatCode>General</c:formatCode>
                <c:ptCount val="33"/>
                <c:pt idx="0">
                  <c:v>0.47569400000000001</c:v>
                </c:pt>
                <c:pt idx="1">
                  <c:v>0.47117399999999998</c:v>
                </c:pt>
                <c:pt idx="2">
                  <c:v>0.46322400000000002</c:v>
                </c:pt>
                <c:pt idx="3">
                  <c:v>0.45978999999999998</c:v>
                </c:pt>
                <c:pt idx="4">
                  <c:v>0.43956099999999998</c:v>
                </c:pt>
                <c:pt idx="5">
                  <c:v>0.47100700000000001</c:v>
                </c:pt>
                <c:pt idx="6">
                  <c:v>0.44064999999999999</c:v>
                </c:pt>
                <c:pt idx="7">
                  <c:v>0.45642100000000002</c:v>
                </c:pt>
                <c:pt idx="8">
                  <c:v>0.45170399999999999</c:v>
                </c:pt>
                <c:pt idx="9">
                  <c:v>0.42708800000000002</c:v>
                </c:pt>
                <c:pt idx="10">
                  <c:v>0.43470999999999999</c:v>
                </c:pt>
                <c:pt idx="11">
                  <c:v>0.436886</c:v>
                </c:pt>
                <c:pt idx="12">
                  <c:v>0.43579600000000002</c:v>
                </c:pt>
                <c:pt idx="13">
                  <c:v>0.41899999999999998</c:v>
                </c:pt>
                <c:pt idx="14">
                  <c:v>0.43005700000000002</c:v>
                </c:pt>
                <c:pt idx="15">
                  <c:v>0.44127300000000003</c:v>
                </c:pt>
                <c:pt idx="16">
                  <c:v>0.45272099999999998</c:v>
                </c:pt>
                <c:pt idx="17">
                  <c:v>0.44457000000000002</c:v>
                </c:pt>
                <c:pt idx="18">
                  <c:v>0.431008</c:v>
                </c:pt>
                <c:pt idx="19">
                  <c:v>0.44136999999999998</c:v>
                </c:pt>
                <c:pt idx="20">
                  <c:v>0.42414800000000003</c:v>
                </c:pt>
                <c:pt idx="21">
                  <c:v>0.44242700000000001</c:v>
                </c:pt>
                <c:pt idx="22">
                  <c:v>0.432195</c:v>
                </c:pt>
                <c:pt idx="23">
                  <c:v>0.42527100000000001</c:v>
                </c:pt>
                <c:pt idx="24">
                  <c:v>0.43183199999999999</c:v>
                </c:pt>
                <c:pt idx="25">
                  <c:v>0.42962299999999998</c:v>
                </c:pt>
                <c:pt idx="26">
                  <c:v>0.43546099999999999</c:v>
                </c:pt>
                <c:pt idx="27">
                  <c:v>0.43654900000000002</c:v>
                </c:pt>
                <c:pt idx="28">
                  <c:v>0.43767099999999998</c:v>
                </c:pt>
                <c:pt idx="29">
                  <c:v>0.43186200000000002</c:v>
                </c:pt>
                <c:pt idx="30">
                  <c:v>0.42067399999999999</c:v>
                </c:pt>
                <c:pt idx="31">
                  <c:v>0.43733899999999998</c:v>
                </c:pt>
                <c:pt idx="32">
                  <c:v>0.44855800000000001</c:v>
                </c:pt>
              </c:numCache>
            </c:numRef>
          </c:val>
        </c:ser>
        <c:ser>
          <c:idx val="4"/>
          <c:order val="4"/>
          <c:marker>
            <c:symbol val="none"/>
          </c:marker>
          <c:val>
            <c:numRef>
              <c:f>Foglio1!$F$3:$F$35</c:f>
              <c:numCache>
                <c:formatCode>General</c:formatCode>
                <c:ptCount val="33"/>
                <c:pt idx="0">
                  <c:v>0.56589599999999995</c:v>
                </c:pt>
                <c:pt idx="1">
                  <c:v>0.56589599999999995</c:v>
                </c:pt>
                <c:pt idx="2">
                  <c:v>0.58506499999999995</c:v>
                </c:pt>
                <c:pt idx="3">
                  <c:v>0.58143500000000004</c:v>
                </c:pt>
                <c:pt idx="4">
                  <c:v>0.56572999999999996</c:v>
                </c:pt>
                <c:pt idx="5">
                  <c:v>0.56572999999999996</c:v>
                </c:pt>
                <c:pt idx="6">
                  <c:v>0.56681899999999996</c:v>
                </c:pt>
                <c:pt idx="7">
                  <c:v>0.55998800000000004</c:v>
                </c:pt>
                <c:pt idx="8">
                  <c:v>0.55998800000000004</c:v>
                </c:pt>
                <c:pt idx="9">
                  <c:v>0.56229899999999999</c:v>
                </c:pt>
                <c:pt idx="10">
                  <c:v>0.57011500000000004</c:v>
                </c:pt>
                <c:pt idx="11">
                  <c:v>0.55873200000000001</c:v>
                </c:pt>
                <c:pt idx="12">
                  <c:v>0.55312300000000003</c:v>
                </c:pt>
                <c:pt idx="13">
                  <c:v>0.55421299999999996</c:v>
                </c:pt>
                <c:pt idx="14">
                  <c:v>0.560944</c:v>
                </c:pt>
                <c:pt idx="15">
                  <c:v>0.54503999999999997</c:v>
                </c:pt>
                <c:pt idx="16">
                  <c:v>0.56532899999999997</c:v>
                </c:pt>
                <c:pt idx="17">
                  <c:v>0.54833600000000005</c:v>
                </c:pt>
                <c:pt idx="18">
                  <c:v>0.54833600000000005</c:v>
                </c:pt>
                <c:pt idx="19">
                  <c:v>0.54945999999999995</c:v>
                </c:pt>
                <c:pt idx="20">
                  <c:v>0.555037</c:v>
                </c:pt>
                <c:pt idx="21">
                  <c:v>0.55051700000000003</c:v>
                </c:pt>
                <c:pt idx="22">
                  <c:v>0.55384599999999995</c:v>
                </c:pt>
                <c:pt idx="23">
                  <c:v>0.54712000000000005</c:v>
                </c:pt>
                <c:pt idx="24">
                  <c:v>0.558199</c:v>
                </c:pt>
                <c:pt idx="25">
                  <c:v>0.55147100000000004</c:v>
                </c:pt>
                <c:pt idx="26">
                  <c:v>0.54355200000000004</c:v>
                </c:pt>
                <c:pt idx="27">
                  <c:v>0.56723900000000005</c:v>
                </c:pt>
                <c:pt idx="28">
                  <c:v>0.55932000000000004</c:v>
                </c:pt>
                <c:pt idx="29">
                  <c:v>0.558033</c:v>
                </c:pt>
                <c:pt idx="30">
                  <c:v>0.55588700000000002</c:v>
                </c:pt>
                <c:pt idx="31">
                  <c:v>0.56822399999999995</c:v>
                </c:pt>
                <c:pt idx="32">
                  <c:v>0.565882</c:v>
                </c:pt>
              </c:numCache>
            </c:numRef>
          </c:val>
        </c:ser>
        <c:ser>
          <c:idx val="5"/>
          <c:order val="5"/>
          <c:marker>
            <c:symbol val="none"/>
          </c:marker>
          <c:val>
            <c:numRef>
              <c:f>Foglio1!$G$3:$G$35</c:f>
              <c:numCache>
                <c:formatCode>General</c:formatCode>
                <c:ptCount val="33"/>
                <c:pt idx="0">
                  <c:v>0.59713899999999998</c:v>
                </c:pt>
                <c:pt idx="1">
                  <c:v>0.60165900000000005</c:v>
                </c:pt>
                <c:pt idx="2">
                  <c:v>0.59371099999999999</c:v>
                </c:pt>
                <c:pt idx="3">
                  <c:v>0.60383600000000004</c:v>
                </c:pt>
                <c:pt idx="4">
                  <c:v>0.58793399999999996</c:v>
                </c:pt>
                <c:pt idx="5">
                  <c:v>0.57889500000000005</c:v>
                </c:pt>
                <c:pt idx="6">
                  <c:v>0.58450400000000002</c:v>
                </c:pt>
                <c:pt idx="7">
                  <c:v>0.57767400000000002</c:v>
                </c:pt>
                <c:pt idx="8">
                  <c:v>0.57767400000000002</c:v>
                </c:pt>
                <c:pt idx="9">
                  <c:v>0.58902299999999996</c:v>
                </c:pt>
                <c:pt idx="10">
                  <c:v>0.57424200000000003</c:v>
                </c:pt>
                <c:pt idx="11">
                  <c:v>0.57189800000000002</c:v>
                </c:pt>
                <c:pt idx="12">
                  <c:v>0.57532799999999995</c:v>
                </c:pt>
                <c:pt idx="13">
                  <c:v>0.55833900000000003</c:v>
                </c:pt>
                <c:pt idx="14">
                  <c:v>0.55170799999999998</c:v>
                </c:pt>
                <c:pt idx="15">
                  <c:v>0.55840199999999995</c:v>
                </c:pt>
                <c:pt idx="16">
                  <c:v>0.57849399999999995</c:v>
                </c:pt>
                <c:pt idx="17">
                  <c:v>0.58409999999999995</c:v>
                </c:pt>
                <c:pt idx="18">
                  <c:v>0.56602200000000003</c:v>
                </c:pt>
                <c:pt idx="19">
                  <c:v>0.57166499999999998</c:v>
                </c:pt>
                <c:pt idx="20">
                  <c:v>0.56820199999999998</c:v>
                </c:pt>
                <c:pt idx="21">
                  <c:v>0.577241</c:v>
                </c:pt>
                <c:pt idx="22">
                  <c:v>0.57153200000000004</c:v>
                </c:pt>
                <c:pt idx="23">
                  <c:v>0.56048200000000004</c:v>
                </c:pt>
                <c:pt idx="24">
                  <c:v>0.56704200000000005</c:v>
                </c:pt>
                <c:pt idx="25">
                  <c:v>0.569353</c:v>
                </c:pt>
                <c:pt idx="26">
                  <c:v>0.58383600000000002</c:v>
                </c:pt>
                <c:pt idx="27">
                  <c:v>0.57588499999999998</c:v>
                </c:pt>
                <c:pt idx="28">
                  <c:v>0.56816299999999997</c:v>
                </c:pt>
                <c:pt idx="29">
                  <c:v>0.57591499999999995</c:v>
                </c:pt>
                <c:pt idx="30">
                  <c:v>0.57809200000000005</c:v>
                </c:pt>
                <c:pt idx="31">
                  <c:v>0.58590900000000001</c:v>
                </c:pt>
                <c:pt idx="32">
                  <c:v>0.57924399999999998</c:v>
                </c:pt>
              </c:numCache>
            </c:numRef>
          </c:val>
        </c:ser>
        <c:ser>
          <c:idx val="6"/>
          <c:order val="6"/>
          <c:marker>
            <c:symbol val="none"/>
          </c:marker>
          <c:val>
            <c:numRef>
              <c:f>Foglio1!$H$3:$H$35</c:f>
              <c:numCache>
                <c:formatCode>General</c:formatCode>
                <c:ptCount val="33"/>
                <c:pt idx="0">
                  <c:v>0.60185500000000003</c:v>
                </c:pt>
                <c:pt idx="1">
                  <c:v>0.60637399999999997</c:v>
                </c:pt>
                <c:pt idx="2">
                  <c:v>0.59862300000000002</c:v>
                </c:pt>
                <c:pt idx="3">
                  <c:v>0.58143500000000004</c:v>
                </c:pt>
                <c:pt idx="4">
                  <c:v>0.59284599999999998</c:v>
                </c:pt>
                <c:pt idx="5">
                  <c:v>0.601885</c:v>
                </c:pt>
                <c:pt idx="6">
                  <c:v>0.59393600000000002</c:v>
                </c:pt>
                <c:pt idx="7">
                  <c:v>0.59614400000000001</c:v>
                </c:pt>
                <c:pt idx="8">
                  <c:v>0.58258600000000005</c:v>
                </c:pt>
                <c:pt idx="9">
                  <c:v>0.57133800000000001</c:v>
                </c:pt>
                <c:pt idx="10">
                  <c:v>0.58367400000000003</c:v>
                </c:pt>
                <c:pt idx="11">
                  <c:v>0.57229099999999999</c:v>
                </c:pt>
                <c:pt idx="12">
                  <c:v>0.56668200000000002</c:v>
                </c:pt>
                <c:pt idx="13">
                  <c:v>0.56325199999999997</c:v>
                </c:pt>
                <c:pt idx="14">
                  <c:v>0.560944</c:v>
                </c:pt>
                <c:pt idx="15">
                  <c:v>0.57215700000000003</c:v>
                </c:pt>
                <c:pt idx="16">
                  <c:v>0.58340700000000001</c:v>
                </c:pt>
                <c:pt idx="17">
                  <c:v>0.566415</c:v>
                </c:pt>
                <c:pt idx="18">
                  <c:v>0.55737599999999998</c:v>
                </c:pt>
                <c:pt idx="19">
                  <c:v>0.56301900000000005</c:v>
                </c:pt>
                <c:pt idx="20">
                  <c:v>0.55955600000000005</c:v>
                </c:pt>
                <c:pt idx="21">
                  <c:v>0.555037</c:v>
                </c:pt>
                <c:pt idx="22">
                  <c:v>0.55384599999999995</c:v>
                </c:pt>
                <c:pt idx="23">
                  <c:v>0.54712000000000005</c:v>
                </c:pt>
                <c:pt idx="24">
                  <c:v>0.57175799999999999</c:v>
                </c:pt>
                <c:pt idx="25">
                  <c:v>0.54243200000000003</c:v>
                </c:pt>
                <c:pt idx="26">
                  <c:v>0.548072</c:v>
                </c:pt>
                <c:pt idx="27">
                  <c:v>0.558199</c:v>
                </c:pt>
                <c:pt idx="28">
                  <c:v>0.54143799999999997</c:v>
                </c:pt>
                <c:pt idx="29">
                  <c:v>0.55351300000000003</c:v>
                </c:pt>
                <c:pt idx="30">
                  <c:v>0.54252400000000001</c:v>
                </c:pt>
                <c:pt idx="31">
                  <c:v>0.55466599999999999</c:v>
                </c:pt>
                <c:pt idx="32">
                  <c:v>0.55232300000000001</c:v>
                </c:pt>
              </c:numCache>
            </c:numRef>
          </c:val>
        </c:ser>
        <c:ser>
          <c:idx val="7"/>
          <c:order val="7"/>
          <c:marker>
            <c:symbol val="none"/>
          </c:marker>
          <c:val>
            <c:numRef>
              <c:f>Foglio1!$I$3:$I$35</c:f>
              <c:numCache>
                <c:formatCode>General</c:formatCode>
                <c:ptCount val="33"/>
                <c:pt idx="0">
                  <c:v>0.53877799999999998</c:v>
                </c:pt>
                <c:pt idx="1">
                  <c:v>0.53425800000000001</c:v>
                </c:pt>
                <c:pt idx="2">
                  <c:v>0.53534899999999996</c:v>
                </c:pt>
                <c:pt idx="3">
                  <c:v>0.53191600000000006</c:v>
                </c:pt>
                <c:pt idx="4">
                  <c:v>0.52053199999999999</c:v>
                </c:pt>
                <c:pt idx="5">
                  <c:v>0.52957200000000004</c:v>
                </c:pt>
                <c:pt idx="6">
                  <c:v>0.53518100000000002</c:v>
                </c:pt>
                <c:pt idx="7">
                  <c:v>0.52383000000000002</c:v>
                </c:pt>
                <c:pt idx="8">
                  <c:v>0.51027</c:v>
                </c:pt>
                <c:pt idx="9">
                  <c:v>0.499218</c:v>
                </c:pt>
                <c:pt idx="10">
                  <c:v>0.51135799999999998</c:v>
                </c:pt>
                <c:pt idx="11">
                  <c:v>0.52709399999999995</c:v>
                </c:pt>
                <c:pt idx="12">
                  <c:v>0.50812100000000004</c:v>
                </c:pt>
                <c:pt idx="13">
                  <c:v>0.52277099999999999</c:v>
                </c:pt>
                <c:pt idx="14">
                  <c:v>0.50218600000000002</c:v>
                </c:pt>
                <c:pt idx="15">
                  <c:v>0.51792099999999996</c:v>
                </c:pt>
                <c:pt idx="16">
                  <c:v>0.50224800000000003</c:v>
                </c:pt>
                <c:pt idx="17">
                  <c:v>0.52121700000000004</c:v>
                </c:pt>
                <c:pt idx="18">
                  <c:v>0.50333399999999995</c:v>
                </c:pt>
                <c:pt idx="19">
                  <c:v>0.49541800000000003</c:v>
                </c:pt>
                <c:pt idx="20">
                  <c:v>0.491954</c:v>
                </c:pt>
                <c:pt idx="21">
                  <c:v>0.50099499999999997</c:v>
                </c:pt>
                <c:pt idx="22">
                  <c:v>0.495284</c:v>
                </c:pt>
                <c:pt idx="23">
                  <c:v>0.49759700000000001</c:v>
                </c:pt>
                <c:pt idx="24">
                  <c:v>0.504158</c:v>
                </c:pt>
                <c:pt idx="25">
                  <c:v>0.49290899999999999</c:v>
                </c:pt>
                <c:pt idx="26">
                  <c:v>0.48951</c:v>
                </c:pt>
                <c:pt idx="27">
                  <c:v>0.50867799999999996</c:v>
                </c:pt>
                <c:pt idx="28">
                  <c:v>0.48719800000000002</c:v>
                </c:pt>
                <c:pt idx="29">
                  <c:v>0.499471</c:v>
                </c:pt>
                <c:pt idx="30">
                  <c:v>0.49732500000000002</c:v>
                </c:pt>
                <c:pt idx="31">
                  <c:v>0.49158299999999999</c:v>
                </c:pt>
                <c:pt idx="32">
                  <c:v>0.50732100000000002</c:v>
                </c:pt>
              </c:numCache>
            </c:numRef>
          </c:val>
        </c:ser>
        <c:ser>
          <c:idx val="8"/>
          <c:order val="8"/>
          <c:marker>
            <c:symbol val="none"/>
          </c:marker>
          <c:val>
            <c:numRef>
              <c:f>Foglio1!$J$3:$J$35</c:f>
              <c:numCache>
                <c:formatCode>General</c:formatCode>
                <c:ptCount val="33"/>
                <c:pt idx="0">
                  <c:v>0.18199599999999999</c:v>
                </c:pt>
                <c:pt idx="1">
                  <c:v>0.19104099999999999</c:v>
                </c:pt>
                <c:pt idx="2">
                  <c:v>0.183088</c:v>
                </c:pt>
                <c:pt idx="3">
                  <c:v>0.17060700000000001</c:v>
                </c:pt>
                <c:pt idx="4">
                  <c:v>0.17730699999999999</c:v>
                </c:pt>
                <c:pt idx="5">
                  <c:v>0.18202599999999999</c:v>
                </c:pt>
                <c:pt idx="6">
                  <c:v>0.178397</c:v>
                </c:pt>
                <c:pt idx="7">
                  <c:v>0.18965199999999999</c:v>
                </c:pt>
                <c:pt idx="8">
                  <c:v>0.17608399999999999</c:v>
                </c:pt>
                <c:pt idx="9">
                  <c:v>0.169548</c:v>
                </c:pt>
                <c:pt idx="10">
                  <c:v>0.186415</c:v>
                </c:pt>
                <c:pt idx="11">
                  <c:v>0.17502400000000001</c:v>
                </c:pt>
                <c:pt idx="12">
                  <c:v>0.191828</c:v>
                </c:pt>
                <c:pt idx="13">
                  <c:v>0.17502400000000001</c:v>
                </c:pt>
                <c:pt idx="14">
                  <c:v>0.190805</c:v>
                </c:pt>
                <c:pt idx="15">
                  <c:v>0.18826200000000001</c:v>
                </c:pt>
                <c:pt idx="16">
                  <c:v>0.18595100000000001</c:v>
                </c:pt>
                <c:pt idx="17">
                  <c:v>0.19627900000000001</c:v>
                </c:pt>
                <c:pt idx="18">
                  <c:v>0.18703800000000001</c:v>
                </c:pt>
                <c:pt idx="19">
                  <c:v>0.197404</c:v>
                </c:pt>
                <c:pt idx="20">
                  <c:v>0.193742</c:v>
                </c:pt>
                <c:pt idx="21">
                  <c:v>0.202787</c:v>
                </c:pt>
                <c:pt idx="22">
                  <c:v>0.197074</c:v>
                </c:pt>
                <c:pt idx="23">
                  <c:v>0.19034300000000001</c:v>
                </c:pt>
                <c:pt idx="24">
                  <c:v>0.20143</c:v>
                </c:pt>
                <c:pt idx="25">
                  <c:v>0.19921900000000001</c:v>
                </c:pt>
                <c:pt idx="26">
                  <c:v>0.20938599999999999</c:v>
                </c:pt>
                <c:pt idx="27">
                  <c:v>0.206149</c:v>
                </c:pt>
                <c:pt idx="28">
                  <c:v>0.18446100000000001</c:v>
                </c:pt>
                <c:pt idx="29">
                  <c:v>0.21482999999999999</c:v>
                </c:pt>
                <c:pt idx="30">
                  <c:v>0.19911599999999999</c:v>
                </c:pt>
                <c:pt idx="31">
                  <c:v>0.21165700000000001</c:v>
                </c:pt>
                <c:pt idx="32">
                  <c:v>0.204595</c:v>
                </c:pt>
              </c:numCache>
            </c:numRef>
          </c:val>
        </c:ser>
        <c:ser>
          <c:idx val="9"/>
          <c:order val="9"/>
          <c:marker>
            <c:symbol val="none"/>
          </c:marker>
          <c:val>
            <c:numRef>
              <c:f>Foglio1!$K$3:$K$35</c:f>
              <c:numCache>
                <c:formatCode>General</c:formatCode>
                <c:ptCount val="33"/>
                <c:pt idx="0">
                  <c:v>0.38095699999999999</c:v>
                </c:pt>
                <c:pt idx="1">
                  <c:v>0.38999899999999998</c:v>
                </c:pt>
                <c:pt idx="2">
                  <c:v>0.40013199999999999</c:v>
                </c:pt>
                <c:pt idx="3">
                  <c:v>0.396698</c:v>
                </c:pt>
                <c:pt idx="4">
                  <c:v>0.39887400000000001</c:v>
                </c:pt>
                <c:pt idx="5">
                  <c:v>0.403395</c:v>
                </c:pt>
                <c:pt idx="6">
                  <c:v>0.39996399999999999</c:v>
                </c:pt>
                <c:pt idx="7">
                  <c:v>0.38408900000000001</c:v>
                </c:pt>
                <c:pt idx="8">
                  <c:v>0.38408900000000001</c:v>
                </c:pt>
                <c:pt idx="9">
                  <c:v>0.36831599999999998</c:v>
                </c:pt>
                <c:pt idx="10">
                  <c:v>0.38065599999999999</c:v>
                </c:pt>
                <c:pt idx="11">
                  <c:v>0.38283299999999998</c:v>
                </c:pt>
                <c:pt idx="12">
                  <c:v>0.372701</c:v>
                </c:pt>
                <c:pt idx="13">
                  <c:v>0.40091700000000002</c:v>
                </c:pt>
                <c:pt idx="14">
                  <c:v>0.38052399999999997</c:v>
                </c:pt>
                <c:pt idx="15">
                  <c:v>0.37817800000000001</c:v>
                </c:pt>
                <c:pt idx="16">
                  <c:v>0.38490999999999997</c:v>
                </c:pt>
                <c:pt idx="17">
                  <c:v>0.39051799999999998</c:v>
                </c:pt>
                <c:pt idx="18">
                  <c:v>0.36791200000000002</c:v>
                </c:pt>
                <c:pt idx="19">
                  <c:v>0.3826</c:v>
                </c:pt>
                <c:pt idx="20">
                  <c:v>0.37461499999999998</c:v>
                </c:pt>
                <c:pt idx="21">
                  <c:v>0.39722000000000002</c:v>
                </c:pt>
                <c:pt idx="22">
                  <c:v>0.38246599999999997</c:v>
                </c:pt>
                <c:pt idx="23">
                  <c:v>0.37573699999999999</c:v>
                </c:pt>
                <c:pt idx="24">
                  <c:v>0.39134200000000002</c:v>
                </c:pt>
                <c:pt idx="25">
                  <c:v>0.38461099999999998</c:v>
                </c:pt>
                <c:pt idx="26">
                  <c:v>0.39477400000000001</c:v>
                </c:pt>
                <c:pt idx="27">
                  <c:v>0.38682100000000003</c:v>
                </c:pt>
                <c:pt idx="28">
                  <c:v>0.39246300000000001</c:v>
                </c:pt>
                <c:pt idx="29">
                  <c:v>0.39569599999999999</c:v>
                </c:pt>
                <c:pt idx="30">
                  <c:v>0.38902799999999998</c:v>
                </c:pt>
                <c:pt idx="31">
                  <c:v>0.41041100000000003</c:v>
                </c:pt>
                <c:pt idx="32">
                  <c:v>0.39902599999999999</c:v>
                </c:pt>
              </c:numCache>
            </c:numRef>
          </c:val>
        </c:ser>
        <c:ser>
          <c:idx val="10"/>
          <c:order val="10"/>
          <c:marker>
            <c:symbol val="none"/>
          </c:marker>
          <c:val>
            <c:numRef>
              <c:f>Foglio1!$L$3:$L$35</c:f>
              <c:numCache>
                <c:formatCode>General</c:formatCode>
                <c:ptCount val="33"/>
                <c:pt idx="0">
                  <c:v>0.34478700000000001</c:v>
                </c:pt>
                <c:pt idx="1">
                  <c:v>0.36287199999999997</c:v>
                </c:pt>
                <c:pt idx="2">
                  <c:v>0.35492099999999999</c:v>
                </c:pt>
                <c:pt idx="3">
                  <c:v>0.35148699999999999</c:v>
                </c:pt>
                <c:pt idx="4">
                  <c:v>0.34914200000000001</c:v>
                </c:pt>
                <c:pt idx="5">
                  <c:v>0.34914200000000001</c:v>
                </c:pt>
                <c:pt idx="6">
                  <c:v>0.35023199999999999</c:v>
                </c:pt>
                <c:pt idx="7">
                  <c:v>0.352441</c:v>
                </c:pt>
                <c:pt idx="8">
                  <c:v>0.34792000000000001</c:v>
                </c:pt>
                <c:pt idx="9">
                  <c:v>0.35023199999999999</c:v>
                </c:pt>
                <c:pt idx="10">
                  <c:v>0.35352899999999998</c:v>
                </c:pt>
                <c:pt idx="11">
                  <c:v>0.36474800000000002</c:v>
                </c:pt>
                <c:pt idx="12">
                  <c:v>0.35913699999999998</c:v>
                </c:pt>
                <c:pt idx="13">
                  <c:v>0.36926900000000001</c:v>
                </c:pt>
                <c:pt idx="14">
                  <c:v>0.35339700000000002</c:v>
                </c:pt>
                <c:pt idx="15">
                  <c:v>0.36461500000000002</c:v>
                </c:pt>
                <c:pt idx="16">
                  <c:v>0.36230499999999999</c:v>
                </c:pt>
                <c:pt idx="17">
                  <c:v>0.37243300000000001</c:v>
                </c:pt>
                <c:pt idx="18">
                  <c:v>0.35887000000000002</c:v>
                </c:pt>
                <c:pt idx="19">
                  <c:v>0.373558</c:v>
                </c:pt>
                <c:pt idx="20">
                  <c:v>0.35672700000000002</c:v>
                </c:pt>
                <c:pt idx="21">
                  <c:v>0.37913599999999997</c:v>
                </c:pt>
                <c:pt idx="22">
                  <c:v>0.36438199999999998</c:v>
                </c:pt>
                <c:pt idx="23">
                  <c:v>0.36669499999999999</c:v>
                </c:pt>
                <c:pt idx="24">
                  <c:v>0.38229999999999997</c:v>
                </c:pt>
                <c:pt idx="25">
                  <c:v>0.38461099999999998</c:v>
                </c:pt>
                <c:pt idx="26">
                  <c:v>0.38121100000000002</c:v>
                </c:pt>
                <c:pt idx="27">
                  <c:v>0.38682100000000003</c:v>
                </c:pt>
                <c:pt idx="28">
                  <c:v>0.37890000000000001</c:v>
                </c:pt>
                <c:pt idx="29">
                  <c:v>0.382133</c:v>
                </c:pt>
                <c:pt idx="30">
                  <c:v>0.40259099999999998</c:v>
                </c:pt>
                <c:pt idx="31">
                  <c:v>0.39684900000000001</c:v>
                </c:pt>
                <c:pt idx="32">
                  <c:v>0.39902599999999999</c:v>
                </c:pt>
              </c:numCache>
            </c:numRef>
          </c:val>
        </c:ser>
        <c:ser>
          <c:idx val="11"/>
          <c:order val="11"/>
          <c:marker>
            <c:symbol val="none"/>
          </c:marker>
          <c:val>
            <c:numRef>
              <c:f>Foglio1!$M$3:$M$35</c:f>
              <c:numCache>
                <c:formatCode>General</c:formatCode>
                <c:ptCount val="33"/>
                <c:pt idx="0">
                  <c:v>0.67828500000000003</c:v>
                </c:pt>
                <c:pt idx="1">
                  <c:v>0.68280300000000005</c:v>
                </c:pt>
                <c:pt idx="2">
                  <c:v>0.683894</c:v>
                </c:pt>
                <c:pt idx="3">
                  <c:v>0.68046200000000001</c:v>
                </c:pt>
                <c:pt idx="4">
                  <c:v>0.67359999999999998</c:v>
                </c:pt>
                <c:pt idx="5">
                  <c:v>0.678118</c:v>
                </c:pt>
                <c:pt idx="6">
                  <c:v>0.67920700000000001</c:v>
                </c:pt>
                <c:pt idx="7">
                  <c:v>0.66353700000000004</c:v>
                </c:pt>
                <c:pt idx="8">
                  <c:v>0.67689699999999997</c:v>
                </c:pt>
                <c:pt idx="9">
                  <c:v>0.67017000000000004</c:v>
                </c:pt>
                <c:pt idx="10">
                  <c:v>0.68250299999999997</c:v>
                </c:pt>
                <c:pt idx="11">
                  <c:v>0.671122</c:v>
                </c:pt>
                <c:pt idx="12">
                  <c:v>0.67003299999999999</c:v>
                </c:pt>
                <c:pt idx="13">
                  <c:v>0.67564100000000005</c:v>
                </c:pt>
                <c:pt idx="14">
                  <c:v>0.66901200000000005</c:v>
                </c:pt>
                <c:pt idx="15">
                  <c:v>0.68906299999999998</c:v>
                </c:pt>
                <c:pt idx="16">
                  <c:v>0.686755</c:v>
                </c:pt>
                <c:pt idx="17">
                  <c:v>0.70139600000000002</c:v>
                </c:pt>
                <c:pt idx="18">
                  <c:v>0.696878</c:v>
                </c:pt>
                <c:pt idx="19">
                  <c:v>0.70252000000000003</c:v>
                </c:pt>
                <c:pt idx="20">
                  <c:v>0.69453900000000002</c:v>
                </c:pt>
                <c:pt idx="21">
                  <c:v>0.71693499999999999</c:v>
                </c:pt>
                <c:pt idx="22">
                  <c:v>0.70690500000000001</c:v>
                </c:pt>
                <c:pt idx="23">
                  <c:v>0.69566099999999997</c:v>
                </c:pt>
                <c:pt idx="24">
                  <c:v>0.71577500000000005</c:v>
                </c:pt>
                <c:pt idx="25">
                  <c:v>0.70001199999999997</c:v>
                </c:pt>
                <c:pt idx="26">
                  <c:v>0.69661399999999996</c:v>
                </c:pt>
                <c:pt idx="27">
                  <c:v>0.72461500000000001</c:v>
                </c:pt>
                <c:pt idx="28">
                  <c:v>0.721414</c:v>
                </c:pt>
                <c:pt idx="29">
                  <c:v>0.72896700000000003</c:v>
                </c:pt>
                <c:pt idx="30">
                  <c:v>0.72682199999999997</c:v>
                </c:pt>
                <c:pt idx="31">
                  <c:v>0.73935200000000001</c:v>
                </c:pt>
                <c:pt idx="32">
                  <c:v>0.71893700000000005</c:v>
                </c:pt>
              </c:numCache>
            </c:numRef>
          </c:val>
        </c:ser>
        <c:marker val="1"/>
        <c:axId val="137608576"/>
        <c:axId val="61801600"/>
      </c:lineChart>
      <c:catAx>
        <c:axId val="137608576"/>
        <c:scaling>
          <c:orientation val="minMax"/>
        </c:scaling>
        <c:axPos val="b"/>
        <c:tickLblPos val="nextTo"/>
        <c:crossAx val="61801600"/>
        <c:crosses val="autoZero"/>
        <c:auto val="1"/>
        <c:lblAlgn val="ctr"/>
        <c:lblOffset val="100"/>
      </c:catAx>
      <c:valAx>
        <c:axId val="61801600"/>
        <c:scaling>
          <c:orientation val="minMax"/>
        </c:scaling>
        <c:axPos val="l"/>
        <c:majorGridlines/>
        <c:numFmt formatCode="General" sourceLinked="1"/>
        <c:tickLblPos val="nextTo"/>
        <c:crossAx val="1376085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Foglio1!$B$43:$B$76</c:f>
              <c:numCache>
                <c:formatCode>General</c:formatCode>
                <c:ptCount val="34"/>
                <c:pt idx="0">
                  <c:v>28.716978000000001</c:v>
                </c:pt>
                <c:pt idx="1">
                  <c:v>28.684443999999999</c:v>
                </c:pt>
                <c:pt idx="2">
                  <c:v>28.664397999999998</c:v>
                </c:pt>
                <c:pt idx="3">
                  <c:v>28.658078</c:v>
                </c:pt>
                <c:pt idx="4">
                  <c:v>28.645579999999999</c:v>
                </c:pt>
                <c:pt idx="5">
                  <c:v>28.656890000000001</c:v>
                </c:pt>
                <c:pt idx="6">
                  <c:v>28.664315999999999</c:v>
                </c:pt>
                <c:pt idx="7">
                  <c:v>28.675961999999998</c:v>
                </c:pt>
                <c:pt idx="8">
                  <c:v>28.688462000000001</c:v>
                </c:pt>
                <c:pt idx="9">
                  <c:v>28.706344000000001</c:v>
                </c:pt>
                <c:pt idx="10">
                  <c:v>28.691716</c:v>
                </c:pt>
                <c:pt idx="11">
                  <c:v>28.702054</c:v>
                </c:pt>
                <c:pt idx="12">
                  <c:v>28.717929999999999</c:v>
                </c:pt>
                <c:pt idx="13">
                  <c:v>28.74746</c:v>
                </c:pt>
                <c:pt idx="14">
                  <c:v>28.749493999999999</c:v>
                </c:pt>
                <c:pt idx="15">
                  <c:v>28.771481999999999</c:v>
                </c:pt>
                <c:pt idx="16">
                  <c:v>28.813624000000001</c:v>
                </c:pt>
                <c:pt idx="17">
                  <c:v>28.803139999999999</c:v>
                </c:pt>
                <c:pt idx="18">
                  <c:v>28.828161999999999</c:v>
                </c:pt>
                <c:pt idx="19">
                  <c:v>28.854555999999999</c:v>
                </c:pt>
                <c:pt idx="20">
                  <c:v>28.869268000000002</c:v>
                </c:pt>
                <c:pt idx="21">
                  <c:v>28.882828</c:v>
                </c:pt>
                <c:pt idx="22">
                  <c:v>28.894349999999999</c:v>
                </c:pt>
                <c:pt idx="23">
                  <c:v>28.894349999999999</c:v>
                </c:pt>
                <c:pt idx="24">
                  <c:v>28.901862000000001</c:v>
                </c:pt>
                <c:pt idx="25">
                  <c:v>28.897449999999999</c:v>
                </c:pt>
                <c:pt idx="26">
                  <c:v>28.866959999999999</c:v>
                </c:pt>
                <c:pt idx="27">
                  <c:v>28.865994000000001</c:v>
                </c:pt>
                <c:pt idx="28">
                  <c:v>28.873284000000002</c:v>
                </c:pt>
                <c:pt idx="29">
                  <c:v>28.863890000000001</c:v>
                </c:pt>
                <c:pt idx="30">
                  <c:v>28.897454</c:v>
                </c:pt>
                <c:pt idx="31">
                  <c:v>28.910132000000001</c:v>
                </c:pt>
                <c:pt idx="32">
                  <c:v>28.923876</c:v>
                </c:pt>
                <c:pt idx="33">
                  <c:v>28.917396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Foglio1!$C$43:$C$76</c:f>
              <c:numCache>
                <c:formatCode>General</c:formatCode>
                <c:ptCount val="34"/>
                <c:pt idx="0">
                  <c:v>28.451703999999999</c:v>
                </c:pt>
                <c:pt idx="1">
                  <c:v>28.410568000000001</c:v>
                </c:pt>
                <c:pt idx="2">
                  <c:v>28.390702000000001</c:v>
                </c:pt>
                <c:pt idx="3">
                  <c:v>28.363285999999999</c:v>
                </c:pt>
                <c:pt idx="4">
                  <c:v>28.342006000000001</c:v>
                </c:pt>
                <c:pt idx="5">
                  <c:v>28.35351</c:v>
                </c:pt>
                <c:pt idx="6">
                  <c:v>28.352542</c:v>
                </c:pt>
                <c:pt idx="7">
                  <c:v>28.355612000000001</c:v>
                </c:pt>
                <c:pt idx="8">
                  <c:v>28.351324000000002</c:v>
                </c:pt>
                <c:pt idx="9">
                  <c:v>28.344017999999998</c:v>
                </c:pt>
                <c:pt idx="10">
                  <c:v>28.367270000000001</c:v>
                </c:pt>
                <c:pt idx="11">
                  <c:v>28.369402000000001</c:v>
                </c:pt>
                <c:pt idx="12">
                  <c:v>28.38081</c:v>
                </c:pt>
                <c:pt idx="13">
                  <c:v>28.393377999999998</c:v>
                </c:pt>
                <c:pt idx="14">
                  <c:v>28.416874</c:v>
                </c:pt>
                <c:pt idx="15">
                  <c:v>28.451566</c:v>
                </c:pt>
                <c:pt idx="16">
                  <c:v>28.459959999999999</c:v>
                </c:pt>
                <c:pt idx="17">
                  <c:v>28.470368000000001</c:v>
                </c:pt>
                <c:pt idx="18">
                  <c:v>28.512384000000001</c:v>
                </c:pt>
                <c:pt idx="19">
                  <c:v>28.513421999999998</c:v>
                </c:pt>
                <c:pt idx="20">
                  <c:v>28.532252</c:v>
                </c:pt>
                <c:pt idx="21">
                  <c:v>28.554397999999999</c:v>
                </c:pt>
                <c:pt idx="22">
                  <c:v>28.549137999999999</c:v>
                </c:pt>
                <c:pt idx="23">
                  <c:v>28.553428</c:v>
                </c:pt>
                <c:pt idx="24">
                  <c:v>28.564862000000002</c:v>
                </c:pt>
                <c:pt idx="25">
                  <c:v>28.573319999999999</c:v>
                </c:pt>
                <c:pt idx="26">
                  <c:v>28.559602000000002</c:v>
                </c:pt>
                <c:pt idx="27">
                  <c:v>28.558636</c:v>
                </c:pt>
                <c:pt idx="28">
                  <c:v>28.553246000000001</c:v>
                </c:pt>
                <c:pt idx="29">
                  <c:v>28.564927999999998</c:v>
                </c:pt>
                <c:pt idx="30">
                  <c:v>28.590114</c:v>
                </c:pt>
                <c:pt idx="31">
                  <c:v>28.615300000000001</c:v>
                </c:pt>
                <c:pt idx="32">
                  <c:v>28.620653999999998</c:v>
                </c:pt>
                <c:pt idx="33">
                  <c:v>28.627046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Foglio1!$D$43:$D$76</c:f>
              <c:numCache>
                <c:formatCode>General</c:formatCode>
                <c:ptCount val="34"/>
                <c:pt idx="0">
                  <c:v>29.571560000000002</c:v>
                </c:pt>
                <c:pt idx="1">
                  <c:v>29.572596000000001</c:v>
                </c:pt>
                <c:pt idx="2">
                  <c:v>29.565064</c:v>
                </c:pt>
                <c:pt idx="3">
                  <c:v>29.563033999999998</c:v>
                </c:pt>
                <c:pt idx="4">
                  <c:v>29.537710000000001</c:v>
                </c:pt>
                <c:pt idx="5">
                  <c:v>29.553467999999999</c:v>
                </c:pt>
                <c:pt idx="6">
                  <c:v>29.573352</c:v>
                </c:pt>
                <c:pt idx="7">
                  <c:v>29.576606000000002</c:v>
                </c:pt>
                <c:pt idx="8">
                  <c:v>29.563946000000001</c:v>
                </c:pt>
                <c:pt idx="9">
                  <c:v>29.573419999999999</c:v>
                </c:pt>
                <c:pt idx="10">
                  <c:v>29.562908</c:v>
                </c:pt>
                <c:pt idx="11">
                  <c:v>29.560758</c:v>
                </c:pt>
                <c:pt idx="12">
                  <c:v>29.580701999999999</c:v>
                </c:pt>
                <c:pt idx="13">
                  <c:v>29.584862000000001</c:v>
                </c:pt>
                <c:pt idx="14">
                  <c:v>29.57442</c:v>
                </c:pt>
                <c:pt idx="15">
                  <c:v>29.596367999999998</c:v>
                </c:pt>
                <c:pt idx="16">
                  <c:v>29.613128</c:v>
                </c:pt>
                <c:pt idx="17">
                  <c:v>29.619416000000001</c:v>
                </c:pt>
                <c:pt idx="18">
                  <c:v>29.631924000000001</c:v>
                </c:pt>
                <c:pt idx="19">
                  <c:v>29.637238</c:v>
                </c:pt>
                <c:pt idx="20">
                  <c:v>29.643367999999999</c:v>
                </c:pt>
                <c:pt idx="21">
                  <c:v>29.665279999999999</c:v>
                </c:pt>
                <c:pt idx="22">
                  <c:v>29.655937999999999</c:v>
                </c:pt>
                <c:pt idx="23">
                  <c:v>29.643464000000002</c:v>
                </c:pt>
                <c:pt idx="24">
                  <c:v>29.650777999999999</c:v>
                </c:pt>
                <c:pt idx="25">
                  <c:v>29.66741</c:v>
                </c:pt>
                <c:pt idx="26">
                  <c:v>29.653905999999999</c:v>
                </c:pt>
                <c:pt idx="27">
                  <c:v>29.644372000000001</c:v>
                </c:pt>
                <c:pt idx="28">
                  <c:v>29.655937999999999</c:v>
                </c:pt>
                <c:pt idx="29">
                  <c:v>29.66741</c:v>
                </c:pt>
                <c:pt idx="30">
                  <c:v>29.659033999999998</c:v>
                </c:pt>
                <c:pt idx="31">
                  <c:v>29.659033999999998</c:v>
                </c:pt>
                <c:pt idx="32">
                  <c:v>29.672574000000001</c:v>
                </c:pt>
                <c:pt idx="33">
                  <c:v>29.674669999999999</c:v>
                </c:pt>
              </c:numCache>
            </c:numRef>
          </c:val>
        </c:ser>
        <c:ser>
          <c:idx val="3"/>
          <c:order val="3"/>
          <c:marker>
            <c:symbol val="none"/>
          </c:marker>
          <c:val>
            <c:numRef>
              <c:f>Foglio1!$E$43:$E$76</c:f>
              <c:numCache>
                <c:formatCode>General</c:formatCode>
                <c:ptCount val="34"/>
                <c:pt idx="0">
                  <c:v>29.680468000000001</c:v>
                </c:pt>
                <c:pt idx="1">
                  <c:v>29.668845999999998</c:v>
                </c:pt>
                <c:pt idx="2">
                  <c:v>29.682535999999999</c:v>
                </c:pt>
                <c:pt idx="3">
                  <c:v>29.667662</c:v>
                </c:pt>
                <c:pt idx="4">
                  <c:v>29.659469999999999</c:v>
                </c:pt>
                <c:pt idx="5">
                  <c:v>29.662568</c:v>
                </c:pt>
                <c:pt idx="6">
                  <c:v>29.673888000000002</c:v>
                </c:pt>
                <c:pt idx="7">
                  <c:v>29.672855999999999</c:v>
                </c:pt>
                <c:pt idx="8">
                  <c:v>29.685514000000001</c:v>
                </c:pt>
                <c:pt idx="9">
                  <c:v>29.686610000000002</c:v>
                </c:pt>
                <c:pt idx="10">
                  <c:v>29.701049999999999</c:v>
                </c:pt>
                <c:pt idx="11">
                  <c:v>29.694984000000002</c:v>
                </c:pt>
                <c:pt idx="12">
                  <c:v>29.719017999999998</c:v>
                </c:pt>
                <c:pt idx="13">
                  <c:v>29.702328000000001</c:v>
                </c:pt>
                <c:pt idx="14">
                  <c:v>29.717017999999999</c:v>
                </c:pt>
                <c:pt idx="15">
                  <c:v>29.717932000000001</c:v>
                </c:pt>
                <c:pt idx="16">
                  <c:v>29.738779999999998</c:v>
                </c:pt>
                <c:pt idx="17">
                  <c:v>29.732596000000001</c:v>
                </c:pt>
                <c:pt idx="18">
                  <c:v>29.774508000000001</c:v>
                </c:pt>
                <c:pt idx="19">
                  <c:v>29.771260000000002</c:v>
                </c:pt>
                <c:pt idx="20">
                  <c:v>29.769200000000001</c:v>
                </c:pt>
                <c:pt idx="21">
                  <c:v>29.774356000000001</c:v>
                </c:pt>
                <c:pt idx="22">
                  <c:v>29.785858000000001</c:v>
                </c:pt>
                <c:pt idx="23">
                  <c:v>29.781763999999999</c:v>
                </c:pt>
                <c:pt idx="24">
                  <c:v>29.772326</c:v>
                </c:pt>
                <c:pt idx="25">
                  <c:v>29.784858</c:v>
                </c:pt>
                <c:pt idx="26">
                  <c:v>29.792016</c:v>
                </c:pt>
                <c:pt idx="27">
                  <c:v>29.774304000000001</c:v>
                </c:pt>
                <c:pt idx="28">
                  <c:v>29.781580000000002</c:v>
                </c:pt>
                <c:pt idx="29">
                  <c:v>29.797328</c:v>
                </c:pt>
                <c:pt idx="30">
                  <c:v>29.784678</c:v>
                </c:pt>
                <c:pt idx="31">
                  <c:v>29.797146000000001</c:v>
                </c:pt>
                <c:pt idx="32">
                  <c:v>29.777362</c:v>
                </c:pt>
                <c:pt idx="33">
                  <c:v>29.775179999999999</c:v>
                </c:pt>
              </c:numCache>
            </c:numRef>
          </c:val>
        </c:ser>
        <c:ser>
          <c:idx val="4"/>
          <c:order val="4"/>
          <c:marker>
            <c:symbol val="none"/>
          </c:marker>
          <c:val>
            <c:numRef>
              <c:f>Foglio1!$F$43:$F$76</c:f>
              <c:numCache>
                <c:formatCode>General</c:formatCode>
                <c:ptCount val="34"/>
                <c:pt idx="0">
                  <c:v>29.990504000000001</c:v>
                </c:pt>
                <c:pt idx="1">
                  <c:v>29.983163999999999</c:v>
                </c:pt>
                <c:pt idx="2">
                  <c:v>29.992567999999999</c:v>
                </c:pt>
                <c:pt idx="3">
                  <c:v>30.00319</c:v>
                </c:pt>
                <c:pt idx="4">
                  <c:v>29.994630000000001</c:v>
                </c:pt>
                <c:pt idx="5">
                  <c:v>29.997722</c:v>
                </c:pt>
                <c:pt idx="6">
                  <c:v>29.988202000000001</c:v>
                </c:pt>
                <c:pt idx="7">
                  <c:v>30.004100000000001</c:v>
                </c:pt>
                <c:pt idx="8">
                  <c:v>30.012471999999999</c:v>
                </c:pt>
                <c:pt idx="9">
                  <c:v>30.000914000000002</c:v>
                </c:pt>
                <c:pt idx="10">
                  <c:v>29.998788000000001</c:v>
                </c:pt>
                <c:pt idx="11">
                  <c:v>30.005009999999999</c:v>
                </c:pt>
                <c:pt idx="12">
                  <c:v>30.012471999999999</c:v>
                </c:pt>
                <c:pt idx="13">
                  <c:v>30.033370000000001</c:v>
                </c:pt>
                <c:pt idx="14">
                  <c:v>30.027214000000001</c:v>
                </c:pt>
                <c:pt idx="15">
                  <c:v>30.040773999999999</c:v>
                </c:pt>
                <c:pt idx="16">
                  <c:v>30.032404</c:v>
                </c:pt>
                <c:pt idx="17">
                  <c:v>30.051154</c:v>
                </c:pt>
                <c:pt idx="18">
                  <c:v>30.063834</c:v>
                </c:pt>
                <c:pt idx="19">
                  <c:v>30.052033999999999</c:v>
                </c:pt>
                <c:pt idx="20">
                  <c:v>30.075268000000001</c:v>
                </c:pt>
                <c:pt idx="21">
                  <c:v>30.059221999999998</c:v>
                </c:pt>
                <c:pt idx="22">
                  <c:v>30.06681</c:v>
                </c:pt>
                <c:pt idx="23">
                  <c:v>30.062529999999999</c:v>
                </c:pt>
                <c:pt idx="24">
                  <c:v>30.070025999999999</c:v>
                </c:pt>
                <c:pt idx="25">
                  <c:v>30.074178</c:v>
                </c:pt>
                <c:pt idx="26">
                  <c:v>30.064592000000001</c:v>
                </c:pt>
                <c:pt idx="27">
                  <c:v>30.071999999999999</c:v>
                </c:pt>
                <c:pt idx="28">
                  <c:v>30.058252</c:v>
                </c:pt>
                <c:pt idx="29">
                  <c:v>30.061346</c:v>
                </c:pt>
                <c:pt idx="30">
                  <c:v>30.078275999999999</c:v>
                </c:pt>
                <c:pt idx="31">
                  <c:v>30.086648</c:v>
                </c:pt>
                <c:pt idx="32">
                  <c:v>30.095891999999999</c:v>
                </c:pt>
                <c:pt idx="33">
                  <c:v>30.064506000000002</c:v>
                </c:pt>
              </c:numCache>
            </c:numRef>
          </c:val>
        </c:ser>
        <c:ser>
          <c:idx val="5"/>
          <c:order val="5"/>
          <c:marker>
            <c:symbol val="none"/>
          </c:marker>
          <c:val>
            <c:numRef>
              <c:f>Foglio1!$G$43:$G$76</c:f>
              <c:numCache>
                <c:formatCode>General</c:formatCode>
                <c:ptCount val="34"/>
                <c:pt idx="0">
                  <c:v>30.028454</c:v>
                </c:pt>
                <c:pt idx="1">
                  <c:v>30.029488000000001</c:v>
                </c:pt>
                <c:pt idx="2">
                  <c:v>30.001124000000001</c:v>
                </c:pt>
                <c:pt idx="3">
                  <c:v>30.028487999999999</c:v>
                </c:pt>
                <c:pt idx="4">
                  <c:v>30.011558000000001</c:v>
                </c:pt>
                <c:pt idx="5">
                  <c:v>30.018934000000002</c:v>
                </c:pt>
                <c:pt idx="6">
                  <c:v>30.030429999999999</c:v>
                </c:pt>
                <c:pt idx="7">
                  <c:v>30.037769999999998</c:v>
                </c:pt>
                <c:pt idx="8">
                  <c:v>30.037772</c:v>
                </c:pt>
                <c:pt idx="9">
                  <c:v>30.034587999999999</c:v>
                </c:pt>
                <c:pt idx="10">
                  <c:v>30.062035999999999</c:v>
                </c:pt>
                <c:pt idx="11">
                  <c:v>30.059885999999999</c:v>
                </c:pt>
                <c:pt idx="12">
                  <c:v>30.067346000000001</c:v>
                </c:pt>
                <c:pt idx="13">
                  <c:v>30.062947999999999</c:v>
                </c:pt>
                <c:pt idx="14">
                  <c:v>30.060880000000001</c:v>
                </c:pt>
                <c:pt idx="15">
                  <c:v>30.066071999999998</c:v>
                </c:pt>
                <c:pt idx="16">
                  <c:v>30.082999999999998</c:v>
                </c:pt>
                <c:pt idx="17">
                  <c:v>30.101558000000001</c:v>
                </c:pt>
                <c:pt idx="18">
                  <c:v>30.097501999999999</c:v>
                </c:pt>
                <c:pt idx="19">
                  <c:v>30.094256000000001</c:v>
                </c:pt>
                <c:pt idx="20">
                  <c:v>30.100563999999999</c:v>
                </c:pt>
                <c:pt idx="21">
                  <c:v>30.113904000000002</c:v>
                </c:pt>
                <c:pt idx="22">
                  <c:v>30.108844000000001</c:v>
                </c:pt>
                <c:pt idx="23">
                  <c:v>30.092106000000001</c:v>
                </c:pt>
                <c:pt idx="24">
                  <c:v>30.099413999999999</c:v>
                </c:pt>
                <c:pt idx="25">
                  <c:v>30.120308000000001</c:v>
                </c:pt>
                <c:pt idx="26">
                  <c:v>30.110907999999998</c:v>
                </c:pt>
                <c:pt idx="27">
                  <c:v>30.118127999999999</c:v>
                </c:pt>
                <c:pt idx="28">
                  <c:v>30.117031999999998</c:v>
                </c:pt>
                <c:pt idx="29">
                  <c:v>30.099475999999999</c:v>
                </c:pt>
                <c:pt idx="30">
                  <c:v>30.137046000000002</c:v>
                </c:pt>
                <c:pt idx="31">
                  <c:v>30.107664</c:v>
                </c:pt>
                <c:pt idx="32">
                  <c:v>30.113004</c:v>
                </c:pt>
                <c:pt idx="33">
                  <c:v>30.115098</c:v>
                </c:pt>
              </c:numCache>
            </c:numRef>
          </c:val>
        </c:ser>
        <c:ser>
          <c:idx val="6"/>
          <c:order val="6"/>
          <c:marker>
            <c:symbol val="none"/>
          </c:marker>
          <c:val>
            <c:numRef>
              <c:f>Foglio1!$H$43:$H$76</c:f>
              <c:numCache>
                <c:formatCode>General</c:formatCode>
                <c:ptCount val="34"/>
                <c:pt idx="0">
                  <c:v>29.638400000000001</c:v>
                </c:pt>
                <c:pt idx="1">
                  <c:v>29.643716000000001</c:v>
                </c:pt>
                <c:pt idx="2">
                  <c:v>29.627991999999999</c:v>
                </c:pt>
                <c:pt idx="3">
                  <c:v>29.655190000000001</c:v>
                </c:pt>
                <c:pt idx="4">
                  <c:v>29.65091</c:v>
                </c:pt>
                <c:pt idx="5">
                  <c:v>29.670757999999999</c:v>
                </c:pt>
                <c:pt idx="6">
                  <c:v>29.673888000000002</c:v>
                </c:pt>
                <c:pt idx="7">
                  <c:v>29.672855999999999</c:v>
                </c:pt>
                <c:pt idx="8">
                  <c:v>29.672855999999999</c:v>
                </c:pt>
                <c:pt idx="9">
                  <c:v>29.686610000000002</c:v>
                </c:pt>
                <c:pt idx="10">
                  <c:v>29.688576000000001</c:v>
                </c:pt>
                <c:pt idx="11">
                  <c:v>29.686610000000002</c:v>
                </c:pt>
                <c:pt idx="12">
                  <c:v>29.698172</c:v>
                </c:pt>
                <c:pt idx="13">
                  <c:v>29.706240000000001</c:v>
                </c:pt>
                <c:pt idx="14">
                  <c:v>29.721115999999999</c:v>
                </c:pt>
                <c:pt idx="15">
                  <c:v>29.72221</c:v>
                </c:pt>
                <c:pt idx="16">
                  <c:v>29.717932000000001</c:v>
                </c:pt>
                <c:pt idx="17">
                  <c:v>29.728318000000002</c:v>
                </c:pt>
                <c:pt idx="18">
                  <c:v>29.736726000000001</c:v>
                </c:pt>
                <c:pt idx="19">
                  <c:v>29.754325999999999</c:v>
                </c:pt>
                <c:pt idx="20">
                  <c:v>29.735512</c:v>
                </c:pt>
                <c:pt idx="21">
                  <c:v>29.757605999999999</c:v>
                </c:pt>
                <c:pt idx="22">
                  <c:v>29.743981999999999</c:v>
                </c:pt>
                <c:pt idx="23">
                  <c:v>29.739698000000001</c:v>
                </c:pt>
                <c:pt idx="24">
                  <c:v>29.751296</c:v>
                </c:pt>
                <c:pt idx="25">
                  <c:v>29.751172</c:v>
                </c:pt>
                <c:pt idx="26">
                  <c:v>29.737482</c:v>
                </c:pt>
                <c:pt idx="27">
                  <c:v>29.744893999999999</c:v>
                </c:pt>
                <c:pt idx="28">
                  <c:v>29.748080000000002</c:v>
                </c:pt>
                <c:pt idx="29">
                  <c:v>29.734234000000001</c:v>
                </c:pt>
                <c:pt idx="30">
                  <c:v>29.772022</c:v>
                </c:pt>
                <c:pt idx="31">
                  <c:v>29.746891999999999</c:v>
                </c:pt>
                <c:pt idx="32">
                  <c:v>29.731206</c:v>
                </c:pt>
                <c:pt idx="33">
                  <c:v>29.754335999999999</c:v>
                </c:pt>
              </c:numCache>
            </c:numRef>
          </c:val>
        </c:ser>
        <c:ser>
          <c:idx val="7"/>
          <c:order val="7"/>
          <c:marker>
            <c:symbol val="none"/>
          </c:marker>
          <c:val>
            <c:numRef>
              <c:f>Foglio1!$I$43:$I$76</c:f>
              <c:numCache>
                <c:formatCode>General</c:formatCode>
                <c:ptCount val="34"/>
                <c:pt idx="0">
                  <c:v>29.772977999999998</c:v>
                </c:pt>
                <c:pt idx="1">
                  <c:v>29.782389999999999</c:v>
                </c:pt>
                <c:pt idx="2">
                  <c:v>29.775044000000001</c:v>
                </c:pt>
                <c:pt idx="3">
                  <c:v>29.793862000000001</c:v>
                </c:pt>
                <c:pt idx="4">
                  <c:v>29.802417999999999</c:v>
                </c:pt>
                <c:pt idx="5">
                  <c:v>29.805517999999999</c:v>
                </c:pt>
                <c:pt idx="6">
                  <c:v>29.787611999999999</c:v>
                </c:pt>
                <c:pt idx="7">
                  <c:v>29.820081999999999</c:v>
                </c:pt>
                <c:pt idx="8">
                  <c:v>29.811710000000001</c:v>
                </c:pt>
                <c:pt idx="9">
                  <c:v>29.863046000000001</c:v>
                </c:pt>
                <c:pt idx="10">
                  <c:v>29.823143999999999</c:v>
                </c:pt>
                <c:pt idx="11">
                  <c:v>29.820989999999998</c:v>
                </c:pt>
                <c:pt idx="12">
                  <c:v>29.84111</c:v>
                </c:pt>
                <c:pt idx="13">
                  <c:v>29.852152</c:v>
                </c:pt>
                <c:pt idx="14">
                  <c:v>29.858650000000001</c:v>
                </c:pt>
                <c:pt idx="15">
                  <c:v>29.848400000000002</c:v>
                </c:pt>
                <c:pt idx="16">
                  <c:v>29.859562</c:v>
                </c:pt>
                <c:pt idx="17">
                  <c:v>29.874224000000002</c:v>
                </c:pt>
                <c:pt idx="18">
                  <c:v>29.869792</c:v>
                </c:pt>
                <c:pt idx="19">
                  <c:v>29.883476000000002</c:v>
                </c:pt>
                <c:pt idx="20">
                  <c:v>29.877134000000002</c:v>
                </c:pt>
                <c:pt idx="21">
                  <c:v>29.894946000000001</c:v>
                </c:pt>
                <c:pt idx="22">
                  <c:v>29.881323999999999</c:v>
                </c:pt>
                <c:pt idx="23">
                  <c:v>29.885601999999999</c:v>
                </c:pt>
                <c:pt idx="24">
                  <c:v>29.897196000000001</c:v>
                </c:pt>
                <c:pt idx="25">
                  <c:v>29.884418</c:v>
                </c:pt>
                <c:pt idx="26">
                  <c:v>29.863664</c:v>
                </c:pt>
                <c:pt idx="27">
                  <c:v>29.875351999999999</c:v>
                </c:pt>
                <c:pt idx="28">
                  <c:v>29.893794</c:v>
                </c:pt>
                <c:pt idx="29">
                  <c:v>29.892792</c:v>
                </c:pt>
                <c:pt idx="30">
                  <c:v>29.892796000000001</c:v>
                </c:pt>
                <c:pt idx="31">
                  <c:v>29.87735</c:v>
                </c:pt>
                <c:pt idx="32">
                  <c:v>29.906516</c:v>
                </c:pt>
                <c:pt idx="33">
                  <c:v>29.891677999999999</c:v>
                </c:pt>
              </c:numCache>
            </c:numRef>
          </c:val>
        </c:ser>
        <c:ser>
          <c:idx val="8"/>
          <c:order val="8"/>
          <c:marker>
            <c:symbol val="none"/>
          </c:marker>
          <c:val>
            <c:numRef>
              <c:f>Foglio1!$J$43:$J$76</c:f>
              <c:numCache>
                <c:formatCode>General</c:formatCode>
                <c:ptCount val="34"/>
                <c:pt idx="0">
                  <c:v>29.810756000000001</c:v>
                </c:pt>
                <c:pt idx="1">
                  <c:v>29.79523</c:v>
                </c:pt>
                <c:pt idx="2">
                  <c:v>29.800356000000001</c:v>
                </c:pt>
                <c:pt idx="3">
                  <c:v>29.777294000000001</c:v>
                </c:pt>
                <c:pt idx="4">
                  <c:v>29.773015999999998</c:v>
                </c:pt>
                <c:pt idx="5">
                  <c:v>29.763453999999999</c:v>
                </c:pt>
                <c:pt idx="6">
                  <c:v>29.775141999999999</c:v>
                </c:pt>
                <c:pt idx="7">
                  <c:v>29.769829999999999</c:v>
                </c:pt>
                <c:pt idx="8">
                  <c:v>29.773928000000002</c:v>
                </c:pt>
                <c:pt idx="9">
                  <c:v>29.766459999999999</c:v>
                </c:pt>
                <c:pt idx="10">
                  <c:v>29.785547999999999</c:v>
                </c:pt>
                <c:pt idx="11">
                  <c:v>29.783397999999998</c:v>
                </c:pt>
                <c:pt idx="12">
                  <c:v>29.778210000000001</c:v>
                </c:pt>
                <c:pt idx="13">
                  <c:v>29.794836</c:v>
                </c:pt>
                <c:pt idx="14">
                  <c:v>29.792770000000001</c:v>
                </c:pt>
                <c:pt idx="15">
                  <c:v>29.781213999999999</c:v>
                </c:pt>
                <c:pt idx="16">
                  <c:v>29.781213999999999</c:v>
                </c:pt>
                <c:pt idx="17">
                  <c:v>29.804252000000002</c:v>
                </c:pt>
                <c:pt idx="18">
                  <c:v>29.804098</c:v>
                </c:pt>
                <c:pt idx="19">
                  <c:v>29.813507999999999</c:v>
                </c:pt>
                <c:pt idx="20">
                  <c:v>29.828194</c:v>
                </c:pt>
                <c:pt idx="21">
                  <c:v>29.833352000000001</c:v>
                </c:pt>
                <c:pt idx="22">
                  <c:v>29.828102000000001</c:v>
                </c:pt>
                <c:pt idx="23">
                  <c:v>29.823822</c:v>
                </c:pt>
                <c:pt idx="24">
                  <c:v>29.82704</c:v>
                </c:pt>
                <c:pt idx="25">
                  <c:v>29.826920000000001</c:v>
                </c:pt>
                <c:pt idx="26">
                  <c:v>29.838728</c:v>
                </c:pt>
                <c:pt idx="27">
                  <c:v>29.824923999999999</c:v>
                </c:pt>
                <c:pt idx="28">
                  <c:v>29.815448</c:v>
                </c:pt>
                <c:pt idx="29">
                  <c:v>29.822824000000001</c:v>
                </c:pt>
                <c:pt idx="30">
                  <c:v>29.822825999999999</c:v>
                </c:pt>
                <c:pt idx="31">
                  <c:v>29.826922</c:v>
                </c:pt>
                <c:pt idx="32">
                  <c:v>29.836359999999999</c:v>
                </c:pt>
                <c:pt idx="33">
                  <c:v>29.821708000000001</c:v>
                </c:pt>
              </c:numCache>
            </c:numRef>
          </c:val>
        </c:ser>
        <c:ser>
          <c:idx val="9"/>
          <c:order val="9"/>
          <c:marker>
            <c:symbol val="none"/>
          </c:marker>
          <c:val>
            <c:numRef>
              <c:f>Foglio1!$K$43:$K$76</c:f>
              <c:numCache>
                <c:formatCode>General</c:formatCode>
                <c:ptCount val="34"/>
                <c:pt idx="0">
                  <c:v>29.499686000000001</c:v>
                </c:pt>
                <c:pt idx="1">
                  <c:v>29.483964</c:v>
                </c:pt>
                <c:pt idx="2">
                  <c:v>29.480896000000001</c:v>
                </c:pt>
                <c:pt idx="3">
                  <c:v>29.478680000000001</c:v>
                </c:pt>
                <c:pt idx="4">
                  <c:v>29.478680000000001</c:v>
                </c:pt>
                <c:pt idx="5">
                  <c:v>29.473396000000001</c:v>
                </c:pt>
                <c:pt idx="6">
                  <c:v>29.480626000000001</c:v>
                </c:pt>
                <c:pt idx="7">
                  <c:v>29.504919999999998</c:v>
                </c:pt>
                <c:pt idx="8">
                  <c:v>29.509015999999999</c:v>
                </c:pt>
                <c:pt idx="9">
                  <c:v>29.49335</c:v>
                </c:pt>
                <c:pt idx="10">
                  <c:v>29.495318000000001</c:v>
                </c:pt>
                <c:pt idx="11">
                  <c:v>29.501733999999999</c:v>
                </c:pt>
                <c:pt idx="12">
                  <c:v>29.513114000000002</c:v>
                </c:pt>
                <c:pt idx="13">
                  <c:v>29.525836000000002</c:v>
                </c:pt>
                <c:pt idx="14">
                  <c:v>29.523774</c:v>
                </c:pt>
                <c:pt idx="15">
                  <c:v>29.512208000000001</c:v>
                </c:pt>
                <c:pt idx="16">
                  <c:v>29.533064</c:v>
                </c:pt>
                <c:pt idx="17">
                  <c:v>29.535070000000001</c:v>
                </c:pt>
                <c:pt idx="18">
                  <c:v>29.539204000000002</c:v>
                </c:pt>
                <c:pt idx="19">
                  <c:v>29.548614000000001</c:v>
                </c:pt>
                <c:pt idx="20">
                  <c:v>29.542268</c:v>
                </c:pt>
                <c:pt idx="21">
                  <c:v>29.555810000000001</c:v>
                </c:pt>
                <c:pt idx="22">
                  <c:v>29.542182</c:v>
                </c:pt>
                <c:pt idx="23">
                  <c:v>29.554842000000001</c:v>
                </c:pt>
                <c:pt idx="24">
                  <c:v>29.541114</c:v>
                </c:pt>
                <c:pt idx="25">
                  <c:v>29.541177999999999</c:v>
                </c:pt>
                <c:pt idx="26">
                  <c:v>29.519107999999999</c:v>
                </c:pt>
                <c:pt idx="27">
                  <c:v>29.534897999999998</c:v>
                </c:pt>
                <c:pt idx="28">
                  <c:v>29.538086</c:v>
                </c:pt>
                <c:pt idx="29">
                  <c:v>29.50338</c:v>
                </c:pt>
                <c:pt idx="30">
                  <c:v>29.519953999999998</c:v>
                </c:pt>
                <c:pt idx="31">
                  <c:v>29.519953999999998</c:v>
                </c:pt>
                <c:pt idx="32">
                  <c:v>29.500166</c:v>
                </c:pt>
                <c:pt idx="33">
                  <c:v>29.506360000000001</c:v>
                </c:pt>
              </c:numCache>
            </c:numRef>
          </c:val>
        </c:ser>
        <c:ser>
          <c:idx val="10"/>
          <c:order val="10"/>
          <c:marker>
            <c:symbol val="none"/>
          </c:marker>
          <c:val>
            <c:numRef>
              <c:f>Foglio1!$L$43:$L$76</c:f>
              <c:numCache>
                <c:formatCode>General</c:formatCode>
                <c:ptCount val="34"/>
                <c:pt idx="0">
                  <c:v>29.722723999999999</c:v>
                </c:pt>
                <c:pt idx="1">
                  <c:v>29.706821999999999</c:v>
                </c:pt>
                <c:pt idx="2">
                  <c:v>29.678442</c:v>
                </c:pt>
                <c:pt idx="3">
                  <c:v>29.676227999999998</c:v>
                </c:pt>
                <c:pt idx="4">
                  <c:v>29.676227999999998</c:v>
                </c:pt>
                <c:pt idx="5">
                  <c:v>29.687884</c:v>
                </c:pt>
                <c:pt idx="6">
                  <c:v>29.682452000000001</c:v>
                </c:pt>
                <c:pt idx="7">
                  <c:v>29.681419999999999</c:v>
                </c:pt>
                <c:pt idx="8">
                  <c:v>29.689796000000001</c:v>
                </c:pt>
                <c:pt idx="9">
                  <c:v>29.686610000000002</c:v>
                </c:pt>
                <c:pt idx="10">
                  <c:v>29.697137999999999</c:v>
                </c:pt>
                <c:pt idx="11">
                  <c:v>29.70355</c:v>
                </c:pt>
                <c:pt idx="12">
                  <c:v>29.702456000000002</c:v>
                </c:pt>
                <c:pt idx="13">
                  <c:v>29.693954000000002</c:v>
                </c:pt>
                <c:pt idx="14">
                  <c:v>29.725581999999999</c:v>
                </c:pt>
                <c:pt idx="15">
                  <c:v>29.730775999999999</c:v>
                </c:pt>
                <c:pt idx="16">
                  <c:v>29.730775999999999</c:v>
                </c:pt>
                <c:pt idx="17">
                  <c:v>29.753813999999998</c:v>
                </c:pt>
                <c:pt idx="18">
                  <c:v>29.774695999999999</c:v>
                </c:pt>
                <c:pt idx="19">
                  <c:v>29.775725999999999</c:v>
                </c:pt>
                <c:pt idx="20">
                  <c:v>29.773482000000001</c:v>
                </c:pt>
                <c:pt idx="21">
                  <c:v>29.761883999999998</c:v>
                </c:pt>
                <c:pt idx="22">
                  <c:v>29.752544</c:v>
                </c:pt>
                <c:pt idx="23">
                  <c:v>29.752544</c:v>
                </c:pt>
                <c:pt idx="24">
                  <c:v>29.768044</c:v>
                </c:pt>
                <c:pt idx="25">
                  <c:v>29.764016000000002</c:v>
                </c:pt>
                <c:pt idx="26">
                  <c:v>29.750323999999999</c:v>
                </c:pt>
                <c:pt idx="27">
                  <c:v>29.757738</c:v>
                </c:pt>
                <c:pt idx="28">
                  <c:v>29.769293999999999</c:v>
                </c:pt>
                <c:pt idx="29">
                  <c:v>29.742795999999998</c:v>
                </c:pt>
                <c:pt idx="30">
                  <c:v>29.751173999999999</c:v>
                </c:pt>
                <c:pt idx="31">
                  <c:v>29.738703999999998</c:v>
                </c:pt>
                <c:pt idx="32">
                  <c:v>29.747959999999999</c:v>
                </c:pt>
                <c:pt idx="33">
                  <c:v>29.746146</c:v>
                </c:pt>
              </c:numCache>
            </c:numRef>
          </c:val>
        </c:ser>
        <c:ser>
          <c:idx val="11"/>
          <c:order val="11"/>
          <c:marker>
            <c:symbol val="none"/>
          </c:marker>
          <c:val>
            <c:numRef>
              <c:f>Foglio1!$M$43:$M$76</c:f>
              <c:numCache>
                <c:formatCode>General</c:formatCode>
                <c:ptCount val="34"/>
                <c:pt idx="0">
                  <c:v>29.789914</c:v>
                </c:pt>
                <c:pt idx="1">
                  <c:v>29.782389999999999</c:v>
                </c:pt>
                <c:pt idx="2">
                  <c:v>29.766856000000001</c:v>
                </c:pt>
                <c:pt idx="3">
                  <c:v>29.785484</c:v>
                </c:pt>
                <c:pt idx="4">
                  <c:v>29.777294000000001</c:v>
                </c:pt>
                <c:pt idx="5">
                  <c:v>29.772016000000001</c:v>
                </c:pt>
                <c:pt idx="6">
                  <c:v>29.783518000000001</c:v>
                </c:pt>
                <c:pt idx="7">
                  <c:v>29.778206000000001</c:v>
                </c:pt>
                <c:pt idx="8">
                  <c:v>29.799056</c:v>
                </c:pt>
                <c:pt idx="9">
                  <c:v>29.787678</c:v>
                </c:pt>
                <c:pt idx="10">
                  <c:v>29.802299999999999</c:v>
                </c:pt>
                <c:pt idx="11">
                  <c:v>29.808707999999999</c:v>
                </c:pt>
                <c:pt idx="12">
                  <c:v>29.811710000000001</c:v>
                </c:pt>
                <c:pt idx="13">
                  <c:v>29.820143999999999</c:v>
                </c:pt>
                <c:pt idx="14">
                  <c:v>29.830552000000001</c:v>
                </c:pt>
                <c:pt idx="15">
                  <c:v>29.814902</c:v>
                </c:pt>
                <c:pt idx="16">
                  <c:v>29.827369999999998</c:v>
                </c:pt>
                <c:pt idx="17">
                  <c:v>29.841842</c:v>
                </c:pt>
                <c:pt idx="18">
                  <c:v>29.867000000000001</c:v>
                </c:pt>
                <c:pt idx="19">
                  <c:v>29.847003999999998</c:v>
                </c:pt>
                <c:pt idx="20">
                  <c:v>29.849036000000002</c:v>
                </c:pt>
                <c:pt idx="21">
                  <c:v>29.871126</c:v>
                </c:pt>
                <c:pt idx="22">
                  <c:v>29.849129999999999</c:v>
                </c:pt>
                <c:pt idx="23">
                  <c:v>29.853228000000001</c:v>
                </c:pt>
                <c:pt idx="24">
                  <c:v>29.852162</c:v>
                </c:pt>
                <c:pt idx="25">
                  <c:v>29.848134000000002</c:v>
                </c:pt>
                <c:pt idx="26">
                  <c:v>29.842822000000002</c:v>
                </c:pt>
                <c:pt idx="27">
                  <c:v>29.837578000000001</c:v>
                </c:pt>
                <c:pt idx="28">
                  <c:v>29.836480000000002</c:v>
                </c:pt>
                <c:pt idx="29">
                  <c:v>29.831199999999999</c:v>
                </c:pt>
                <c:pt idx="30">
                  <c:v>29.839573999999999</c:v>
                </c:pt>
                <c:pt idx="31">
                  <c:v>29.835296</c:v>
                </c:pt>
                <c:pt idx="32">
                  <c:v>29.832082</c:v>
                </c:pt>
                <c:pt idx="33">
                  <c:v>29.838457999999999</c:v>
                </c:pt>
              </c:numCache>
            </c:numRef>
          </c:val>
        </c:ser>
        <c:marker val="1"/>
        <c:axId val="62133376"/>
        <c:axId val="62134912"/>
      </c:lineChart>
      <c:catAx>
        <c:axId val="62133376"/>
        <c:scaling>
          <c:orientation val="minMax"/>
        </c:scaling>
        <c:axPos val="b"/>
        <c:tickLblPos val="nextTo"/>
        <c:crossAx val="62134912"/>
        <c:crosses val="autoZero"/>
        <c:auto val="1"/>
        <c:lblAlgn val="ctr"/>
        <c:lblOffset val="100"/>
      </c:catAx>
      <c:valAx>
        <c:axId val="62134912"/>
        <c:scaling>
          <c:orientation val="minMax"/>
        </c:scaling>
        <c:axPos val="l"/>
        <c:majorGridlines/>
        <c:numFmt formatCode="General" sourceLinked="1"/>
        <c:tickLblPos val="nextTo"/>
        <c:crossAx val="62133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Foglio1!$B$84:$B$118</c:f>
              <c:numCache>
                <c:formatCode>General</c:formatCode>
                <c:ptCount val="35"/>
                <c:pt idx="0">
                  <c:v>59.387971999999998</c:v>
                </c:pt>
                <c:pt idx="1">
                  <c:v>59.418199999999999</c:v>
                </c:pt>
                <c:pt idx="2">
                  <c:v>59.434572000000003</c:v>
                </c:pt>
                <c:pt idx="3">
                  <c:v>59.442439999999998</c:v>
                </c:pt>
                <c:pt idx="4">
                  <c:v>59.460707999999997</c:v>
                </c:pt>
                <c:pt idx="5">
                  <c:v>59.466527999999997</c:v>
                </c:pt>
                <c:pt idx="6">
                  <c:v>59.467492</c:v>
                </c:pt>
                <c:pt idx="7">
                  <c:v>59.486916000000001</c:v>
                </c:pt>
                <c:pt idx="8">
                  <c:v>59.480184000000001</c:v>
                </c:pt>
                <c:pt idx="9">
                  <c:v>59.481152000000002</c:v>
                </c:pt>
                <c:pt idx="10">
                  <c:v>59.486964</c:v>
                </c:pt>
                <c:pt idx="11">
                  <c:v>59.491788</c:v>
                </c:pt>
                <c:pt idx="12">
                  <c:v>59.501567999999999</c:v>
                </c:pt>
                <c:pt idx="13">
                  <c:v>59.512172</c:v>
                </c:pt>
                <c:pt idx="14">
                  <c:v>59.522919999999999</c:v>
                </c:pt>
                <c:pt idx="15">
                  <c:v>59.536552</c:v>
                </c:pt>
                <c:pt idx="16">
                  <c:v>59.551000000000002</c:v>
                </c:pt>
                <c:pt idx="17">
                  <c:v>59.541420000000002</c:v>
                </c:pt>
                <c:pt idx="18">
                  <c:v>59.525883999999998</c:v>
                </c:pt>
                <c:pt idx="19">
                  <c:v>59.544328</c:v>
                </c:pt>
                <c:pt idx="20">
                  <c:v>59.560864000000002</c:v>
                </c:pt>
                <c:pt idx="21">
                  <c:v>59.540480000000002</c:v>
                </c:pt>
                <c:pt idx="22">
                  <c:v>59.561827999999998</c:v>
                </c:pt>
                <c:pt idx="23">
                  <c:v>59.556924000000002</c:v>
                </c:pt>
                <c:pt idx="24">
                  <c:v>59.572311999999997</c:v>
                </c:pt>
                <c:pt idx="25">
                  <c:v>59.581119999999999</c:v>
                </c:pt>
                <c:pt idx="26">
                  <c:v>59.582124</c:v>
                </c:pt>
                <c:pt idx="27">
                  <c:v>59.578271999999998</c:v>
                </c:pt>
                <c:pt idx="28">
                  <c:v>59.569636000000003</c:v>
                </c:pt>
                <c:pt idx="29">
                  <c:v>59.562708000000001</c:v>
                </c:pt>
                <c:pt idx="30">
                  <c:v>59.544260000000001</c:v>
                </c:pt>
                <c:pt idx="31">
                  <c:v>59.546199999999999</c:v>
                </c:pt>
                <c:pt idx="32">
                  <c:v>59.537543999999997</c:v>
                </c:pt>
                <c:pt idx="33">
                  <c:v>59.529691999999997</c:v>
                </c:pt>
                <c:pt idx="34">
                  <c:v>59.495828000000003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Foglio1!$C$84:$C$118</c:f>
              <c:numCache>
                <c:formatCode>General</c:formatCode>
                <c:ptCount val="35"/>
                <c:pt idx="0">
                  <c:v>58.820588000000001</c:v>
                </c:pt>
                <c:pt idx="1">
                  <c:v>58.870291999999999</c:v>
                </c:pt>
                <c:pt idx="2">
                  <c:v>58.913995999999997</c:v>
                </c:pt>
                <c:pt idx="3">
                  <c:v>58.941147999999998</c:v>
                </c:pt>
                <c:pt idx="4">
                  <c:v>58.971352000000003</c:v>
                </c:pt>
                <c:pt idx="5">
                  <c:v>58.985052000000003</c:v>
                </c:pt>
                <c:pt idx="6">
                  <c:v>59.001604</c:v>
                </c:pt>
                <c:pt idx="7">
                  <c:v>59.017012000000001</c:v>
                </c:pt>
                <c:pt idx="8">
                  <c:v>59.022008</c:v>
                </c:pt>
                <c:pt idx="9">
                  <c:v>59.030512000000002</c:v>
                </c:pt>
                <c:pt idx="10">
                  <c:v>59.03248</c:v>
                </c:pt>
                <c:pt idx="11">
                  <c:v>59.025911999999998</c:v>
                </c:pt>
                <c:pt idx="12">
                  <c:v>59.054971999999999</c:v>
                </c:pt>
                <c:pt idx="13">
                  <c:v>59.065584000000001</c:v>
                </c:pt>
                <c:pt idx="14">
                  <c:v>59.091928000000003</c:v>
                </c:pt>
                <c:pt idx="15">
                  <c:v>59.097687999999998</c:v>
                </c:pt>
                <c:pt idx="16">
                  <c:v>59.112324000000001</c:v>
                </c:pt>
                <c:pt idx="17">
                  <c:v>59.106416000000003</c:v>
                </c:pt>
                <c:pt idx="18">
                  <c:v>59.098739999999999</c:v>
                </c:pt>
                <c:pt idx="19">
                  <c:v>59.093747999999998</c:v>
                </c:pt>
                <c:pt idx="20">
                  <c:v>59.098739999999999</c:v>
                </c:pt>
                <c:pt idx="21">
                  <c:v>59.097771999999999</c:v>
                </c:pt>
                <c:pt idx="22">
                  <c:v>59.111268000000003</c:v>
                </c:pt>
                <c:pt idx="23">
                  <c:v>59.118088</c:v>
                </c:pt>
                <c:pt idx="24">
                  <c:v>59.137520000000002</c:v>
                </c:pt>
                <c:pt idx="25">
                  <c:v>59.134604000000003</c:v>
                </c:pt>
                <c:pt idx="26">
                  <c:v>59.135604000000001</c:v>
                </c:pt>
                <c:pt idx="27">
                  <c:v>59.135604000000001</c:v>
                </c:pt>
                <c:pt idx="28">
                  <c:v>59.134659999999997</c:v>
                </c:pt>
                <c:pt idx="29">
                  <c:v>59.123871999999999</c:v>
                </c:pt>
                <c:pt idx="30">
                  <c:v>59.125019999999999</c:v>
                </c:pt>
                <c:pt idx="31">
                  <c:v>59.115236000000003</c:v>
                </c:pt>
                <c:pt idx="32">
                  <c:v>59.118116000000001</c:v>
                </c:pt>
                <c:pt idx="33">
                  <c:v>59.114288000000002</c:v>
                </c:pt>
                <c:pt idx="34">
                  <c:v>59.091948000000002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Foglio1!$D$84:$D$118</c:f>
              <c:numCache>
                <c:formatCode>General</c:formatCode>
                <c:ptCount val="35"/>
                <c:pt idx="0">
                  <c:v>58.945639999999997</c:v>
                </c:pt>
                <c:pt idx="1">
                  <c:v>58.936847999999998</c:v>
                </c:pt>
                <c:pt idx="2">
                  <c:v>58.937812000000001</c:v>
                </c:pt>
                <c:pt idx="3">
                  <c:v>58.926259999999999</c:v>
                </c:pt>
                <c:pt idx="4">
                  <c:v>58.94858</c:v>
                </c:pt>
                <c:pt idx="5">
                  <c:v>58.950552000000002</c:v>
                </c:pt>
                <c:pt idx="6">
                  <c:v>58.967103999999999</c:v>
                </c:pt>
                <c:pt idx="7">
                  <c:v>58.982688000000003</c:v>
                </c:pt>
                <c:pt idx="8">
                  <c:v>58.979632000000002</c:v>
                </c:pt>
                <c:pt idx="9">
                  <c:v>58.976748000000001</c:v>
                </c:pt>
                <c:pt idx="10">
                  <c:v>58.978720000000003</c:v>
                </c:pt>
                <c:pt idx="11">
                  <c:v>58.975836000000001</c:v>
                </c:pt>
                <c:pt idx="12">
                  <c:v>58.997188000000001</c:v>
                </c:pt>
                <c:pt idx="13">
                  <c:v>59.015507999999997</c:v>
                </c:pt>
                <c:pt idx="14">
                  <c:v>59.026443999999998</c:v>
                </c:pt>
                <c:pt idx="15">
                  <c:v>59.020476000000002</c:v>
                </c:pt>
                <c:pt idx="16">
                  <c:v>59.023384</c:v>
                </c:pt>
                <c:pt idx="17">
                  <c:v>59.025356000000002</c:v>
                </c:pt>
                <c:pt idx="18">
                  <c:v>59.036935999999997</c:v>
                </c:pt>
                <c:pt idx="19">
                  <c:v>59.020384</c:v>
                </c:pt>
                <c:pt idx="20">
                  <c:v>59.013827999999997</c:v>
                </c:pt>
                <c:pt idx="21">
                  <c:v>59.008828000000001</c:v>
                </c:pt>
                <c:pt idx="22">
                  <c:v>59.014792</c:v>
                </c:pt>
                <c:pt idx="23">
                  <c:v>59.005856000000001</c:v>
                </c:pt>
                <c:pt idx="24">
                  <c:v>59.013736000000002</c:v>
                </c:pt>
                <c:pt idx="25">
                  <c:v>59.038136000000002</c:v>
                </c:pt>
                <c:pt idx="26">
                  <c:v>59.023560000000003</c:v>
                </c:pt>
                <c:pt idx="27">
                  <c:v>59.039144</c:v>
                </c:pt>
                <c:pt idx="28">
                  <c:v>59.042051999999998</c:v>
                </c:pt>
                <c:pt idx="29">
                  <c:v>59.038960000000003</c:v>
                </c:pt>
                <c:pt idx="30">
                  <c:v>59.012796000000002</c:v>
                </c:pt>
                <c:pt idx="31">
                  <c:v>59.034176000000002</c:v>
                </c:pt>
                <c:pt idx="32">
                  <c:v>59.037056</c:v>
                </c:pt>
                <c:pt idx="33">
                  <c:v>59.044960000000003</c:v>
                </c:pt>
                <c:pt idx="34">
                  <c:v>59.045727999999997</c:v>
                </c:pt>
              </c:numCache>
            </c:numRef>
          </c:val>
        </c:ser>
        <c:ser>
          <c:idx val="3"/>
          <c:order val="3"/>
          <c:marker>
            <c:symbol val="none"/>
          </c:marker>
          <c:val>
            <c:numRef>
              <c:f>Foglio1!$E$84:$E$118</c:f>
              <c:numCache>
                <c:formatCode>General</c:formatCode>
                <c:ptCount val="35"/>
                <c:pt idx="0">
                  <c:v>59.333556000000002</c:v>
                </c:pt>
                <c:pt idx="1">
                  <c:v>59.348219999999998</c:v>
                </c:pt>
                <c:pt idx="2">
                  <c:v>59.349187999999998</c:v>
                </c:pt>
                <c:pt idx="3">
                  <c:v>59.333615999999999</c:v>
                </c:pt>
                <c:pt idx="4">
                  <c:v>59.340524000000002</c:v>
                </c:pt>
                <c:pt idx="5">
                  <c:v>59.373463999999998</c:v>
                </c:pt>
                <c:pt idx="6">
                  <c:v>59.378276</c:v>
                </c:pt>
                <c:pt idx="7">
                  <c:v>59.382300000000001</c:v>
                </c:pt>
                <c:pt idx="8">
                  <c:v>59.39096</c:v>
                </c:pt>
                <c:pt idx="9">
                  <c:v>59.388088000000003</c:v>
                </c:pt>
                <c:pt idx="10">
                  <c:v>59.374484000000002</c:v>
                </c:pt>
                <c:pt idx="11">
                  <c:v>59.394871999999999</c:v>
                </c:pt>
                <c:pt idx="12">
                  <c:v>59.404656000000003</c:v>
                </c:pt>
                <c:pt idx="13">
                  <c:v>59.422955999999999</c:v>
                </c:pt>
                <c:pt idx="14">
                  <c:v>59.410443999999998</c:v>
                </c:pt>
                <c:pt idx="15">
                  <c:v>59.400632000000002</c:v>
                </c:pt>
                <c:pt idx="16">
                  <c:v>59.422955999999999</c:v>
                </c:pt>
                <c:pt idx="17">
                  <c:v>59.424928000000001</c:v>
                </c:pt>
                <c:pt idx="18">
                  <c:v>59.409379999999999</c:v>
                </c:pt>
                <c:pt idx="19">
                  <c:v>59.412436</c:v>
                </c:pt>
                <c:pt idx="20">
                  <c:v>59.428804</c:v>
                </c:pt>
                <c:pt idx="21">
                  <c:v>59.419960000000003</c:v>
                </c:pt>
                <c:pt idx="22">
                  <c:v>59.425919999999998</c:v>
                </c:pt>
                <c:pt idx="23">
                  <c:v>59.440604</c:v>
                </c:pt>
                <c:pt idx="24">
                  <c:v>59.456172000000002</c:v>
                </c:pt>
                <c:pt idx="25">
                  <c:v>59.46096</c:v>
                </c:pt>
                <c:pt idx="26">
                  <c:v>59.461964000000002</c:v>
                </c:pt>
                <c:pt idx="27">
                  <c:v>59.450240000000001</c:v>
                </c:pt>
                <c:pt idx="28">
                  <c:v>59.468547999999998</c:v>
                </c:pt>
                <c:pt idx="29">
                  <c:v>59.461964000000002</c:v>
                </c:pt>
                <c:pt idx="30">
                  <c:v>59.431787999999997</c:v>
                </c:pt>
                <c:pt idx="31">
                  <c:v>59.449128000000002</c:v>
                </c:pt>
                <c:pt idx="32">
                  <c:v>59.456035999999997</c:v>
                </c:pt>
                <c:pt idx="33">
                  <c:v>59.448355999999997</c:v>
                </c:pt>
                <c:pt idx="34">
                  <c:v>59.445447999999999</c:v>
                </c:pt>
              </c:numCache>
            </c:numRef>
          </c:val>
        </c:ser>
        <c:ser>
          <c:idx val="4"/>
          <c:order val="4"/>
          <c:marker>
            <c:symbol val="none"/>
          </c:marker>
          <c:val>
            <c:numRef>
              <c:f>Foglio1!$F$84:$F$118</c:f>
              <c:numCache>
                <c:formatCode>General</c:formatCode>
                <c:ptCount val="35"/>
                <c:pt idx="0">
                  <c:v>59.577931999999997</c:v>
                </c:pt>
                <c:pt idx="1">
                  <c:v>59.596432</c:v>
                </c:pt>
                <c:pt idx="2">
                  <c:v>59.593556</c:v>
                </c:pt>
                <c:pt idx="3">
                  <c:v>59.593556</c:v>
                </c:pt>
                <c:pt idx="4">
                  <c:v>59.604128000000003</c:v>
                </c:pt>
                <c:pt idx="5">
                  <c:v>59.594560000000001</c:v>
                </c:pt>
                <c:pt idx="6">
                  <c:v>59.552680000000002</c:v>
                </c:pt>
                <c:pt idx="7">
                  <c:v>59.533259999999999</c:v>
                </c:pt>
                <c:pt idx="8">
                  <c:v>59.518836</c:v>
                </c:pt>
                <c:pt idx="9">
                  <c:v>59.51596</c:v>
                </c:pt>
                <c:pt idx="10">
                  <c:v>59.517924000000001</c:v>
                </c:pt>
                <c:pt idx="11">
                  <c:v>59.518900000000002</c:v>
                </c:pt>
                <c:pt idx="12">
                  <c:v>59.524652000000003</c:v>
                </c:pt>
                <c:pt idx="13">
                  <c:v>59.535435999999997</c:v>
                </c:pt>
                <c:pt idx="14">
                  <c:v>59.530611999999998</c:v>
                </c:pt>
                <c:pt idx="15">
                  <c:v>59.505240000000001</c:v>
                </c:pt>
                <c:pt idx="16">
                  <c:v>59.492752000000003</c:v>
                </c:pt>
                <c:pt idx="17">
                  <c:v>59.479151999999999</c:v>
                </c:pt>
                <c:pt idx="18">
                  <c:v>59.486876000000002</c:v>
                </c:pt>
                <c:pt idx="19">
                  <c:v>59.478211999999999</c:v>
                </c:pt>
                <c:pt idx="20">
                  <c:v>59.459764</c:v>
                </c:pt>
                <c:pt idx="21">
                  <c:v>59.47034</c:v>
                </c:pt>
                <c:pt idx="22">
                  <c:v>59.460732</c:v>
                </c:pt>
                <c:pt idx="23">
                  <c:v>59.452156000000002</c:v>
                </c:pt>
                <c:pt idx="24">
                  <c:v>59.436584000000003</c:v>
                </c:pt>
                <c:pt idx="25">
                  <c:v>59.480027999999997</c:v>
                </c:pt>
                <c:pt idx="26">
                  <c:v>59.465636000000003</c:v>
                </c:pt>
                <c:pt idx="27">
                  <c:v>59.473508000000002</c:v>
                </c:pt>
                <c:pt idx="28">
                  <c:v>59.503348000000003</c:v>
                </c:pt>
                <c:pt idx="29">
                  <c:v>59.531579999999998</c:v>
                </c:pt>
                <c:pt idx="30">
                  <c:v>59.532544000000001</c:v>
                </c:pt>
                <c:pt idx="31">
                  <c:v>59.553724000000003</c:v>
                </c:pt>
                <c:pt idx="32">
                  <c:v>59.552756000000002</c:v>
                </c:pt>
                <c:pt idx="33">
                  <c:v>59.583911999999998</c:v>
                </c:pt>
                <c:pt idx="34">
                  <c:v>59.561588</c:v>
                </c:pt>
              </c:numCache>
            </c:numRef>
          </c:val>
        </c:ser>
        <c:ser>
          <c:idx val="5"/>
          <c:order val="5"/>
          <c:marker>
            <c:symbol val="none"/>
          </c:marker>
          <c:val>
            <c:numRef>
              <c:f>Foglio1!$G$84:$G$118</c:f>
              <c:numCache>
                <c:formatCode>General</c:formatCode>
                <c:ptCount val="35"/>
                <c:pt idx="0">
                  <c:v>59.617283999999998</c:v>
                </c:pt>
                <c:pt idx="1">
                  <c:v>59.620215999999999</c:v>
                </c:pt>
                <c:pt idx="2">
                  <c:v>59.601776000000001</c:v>
                </c:pt>
                <c:pt idx="3">
                  <c:v>59.594079999999998</c:v>
                </c:pt>
                <c:pt idx="4">
                  <c:v>59.585244000000003</c:v>
                </c:pt>
                <c:pt idx="5">
                  <c:v>59.571643999999999</c:v>
                </c:pt>
                <c:pt idx="6">
                  <c:v>59.537812000000002</c:v>
                </c:pt>
                <c:pt idx="7">
                  <c:v>59.541651999999999</c:v>
                </c:pt>
                <c:pt idx="8">
                  <c:v>59.515515999999998</c:v>
                </c:pt>
                <c:pt idx="9">
                  <c:v>59.512639999999998</c:v>
                </c:pt>
                <c:pt idx="10">
                  <c:v>59.522300000000001</c:v>
                </c:pt>
                <c:pt idx="11">
                  <c:v>59.527112000000002</c:v>
                </c:pt>
                <c:pt idx="12">
                  <c:v>59.509788</c:v>
                </c:pt>
                <c:pt idx="13">
                  <c:v>59.535955999999999</c:v>
                </c:pt>
                <c:pt idx="14">
                  <c:v>59.507703999999997</c:v>
                </c:pt>
                <c:pt idx="15">
                  <c:v>59.455392000000003</c:v>
                </c:pt>
                <c:pt idx="16">
                  <c:v>59.458292</c:v>
                </c:pt>
                <c:pt idx="17">
                  <c:v>59.471800000000002</c:v>
                </c:pt>
                <c:pt idx="18">
                  <c:v>59.429324000000001</c:v>
                </c:pt>
                <c:pt idx="19">
                  <c:v>59.416632</c:v>
                </c:pt>
                <c:pt idx="20">
                  <c:v>59.425303999999997</c:v>
                </c:pt>
                <c:pt idx="21">
                  <c:v>59.435879999999997</c:v>
                </c:pt>
                <c:pt idx="22">
                  <c:v>59.434139999999999</c:v>
                </c:pt>
                <c:pt idx="23">
                  <c:v>59.440779999999997</c:v>
                </c:pt>
                <c:pt idx="24">
                  <c:v>59.41384</c:v>
                </c:pt>
                <c:pt idx="25">
                  <c:v>59.453615999999997</c:v>
                </c:pt>
                <c:pt idx="26">
                  <c:v>59.489424</c:v>
                </c:pt>
                <c:pt idx="27">
                  <c:v>59.497123999999999</c:v>
                </c:pt>
                <c:pt idx="28">
                  <c:v>59.511744</c:v>
                </c:pt>
                <c:pt idx="29">
                  <c:v>59.535944000000001</c:v>
                </c:pt>
                <c:pt idx="30">
                  <c:v>59.548631999999998</c:v>
                </c:pt>
                <c:pt idx="31">
                  <c:v>59.569983999999998</c:v>
                </c:pt>
                <c:pt idx="32">
                  <c:v>59.569023999999999</c:v>
                </c:pt>
                <c:pt idx="33">
                  <c:v>59.584443999999998</c:v>
                </c:pt>
                <c:pt idx="34">
                  <c:v>59.562116000000003</c:v>
                </c:pt>
              </c:numCache>
            </c:numRef>
          </c:val>
        </c:ser>
        <c:ser>
          <c:idx val="6"/>
          <c:order val="6"/>
          <c:marker>
            <c:symbol val="none"/>
          </c:marker>
          <c:val>
            <c:numRef>
              <c:f>Foglio1!$H$84:$H$118</c:f>
              <c:numCache>
                <c:formatCode>General</c:formatCode>
                <c:ptCount val="35"/>
                <c:pt idx="0">
                  <c:v>59.349128</c:v>
                </c:pt>
                <c:pt idx="1">
                  <c:v>59.336500000000001</c:v>
                </c:pt>
                <c:pt idx="2">
                  <c:v>59.310339999999997</c:v>
                </c:pt>
                <c:pt idx="3">
                  <c:v>59.290916000000003</c:v>
                </c:pt>
                <c:pt idx="4">
                  <c:v>59.282252</c:v>
                </c:pt>
                <c:pt idx="5">
                  <c:v>59.276516000000001</c:v>
                </c:pt>
                <c:pt idx="6">
                  <c:v>59.254040000000003</c:v>
                </c:pt>
                <c:pt idx="7">
                  <c:v>59.250183999999997</c:v>
                </c:pt>
                <c:pt idx="8">
                  <c:v>59.247304</c:v>
                </c:pt>
                <c:pt idx="9">
                  <c:v>59.244424000000002</c:v>
                </c:pt>
                <c:pt idx="10">
                  <c:v>59.250244000000002</c:v>
                </c:pt>
                <c:pt idx="11">
                  <c:v>59.255063999999997</c:v>
                </c:pt>
                <c:pt idx="12">
                  <c:v>59.253120000000003</c:v>
                </c:pt>
                <c:pt idx="13">
                  <c:v>59.240451999999998</c:v>
                </c:pt>
                <c:pt idx="14">
                  <c:v>59.212356</c:v>
                </c:pt>
                <c:pt idx="15">
                  <c:v>59.198692000000001</c:v>
                </c:pt>
                <c:pt idx="16">
                  <c:v>59.174644000000001</c:v>
                </c:pt>
                <c:pt idx="17">
                  <c:v>59.184144000000003</c:v>
                </c:pt>
                <c:pt idx="18">
                  <c:v>59.195892000000001</c:v>
                </c:pt>
                <c:pt idx="19">
                  <c:v>59.214356000000002</c:v>
                </c:pt>
                <c:pt idx="20">
                  <c:v>59.199919999999999</c:v>
                </c:pt>
                <c:pt idx="21">
                  <c:v>59.187047999999997</c:v>
                </c:pt>
                <c:pt idx="22">
                  <c:v>59.173583999999998</c:v>
                </c:pt>
                <c:pt idx="23">
                  <c:v>59.184424</c:v>
                </c:pt>
                <c:pt idx="24">
                  <c:v>59.195984000000003</c:v>
                </c:pt>
                <c:pt idx="25">
                  <c:v>59.216348000000004</c:v>
                </c:pt>
                <c:pt idx="26">
                  <c:v>59.221200000000003</c:v>
                </c:pt>
                <c:pt idx="27">
                  <c:v>59.225051999999998</c:v>
                </c:pt>
                <c:pt idx="28">
                  <c:v>59.25508</c:v>
                </c:pt>
                <c:pt idx="29">
                  <c:v>59.271599999999999</c:v>
                </c:pt>
                <c:pt idx="30">
                  <c:v>59.268720000000002</c:v>
                </c:pt>
                <c:pt idx="31">
                  <c:v>59.259112000000002</c:v>
                </c:pt>
                <c:pt idx="32">
                  <c:v>59.246416000000004</c:v>
                </c:pt>
                <c:pt idx="33">
                  <c:v>59.246443999999997</c:v>
                </c:pt>
                <c:pt idx="34">
                  <c:v>59.243535999999999</c:v>
                </c:pt>
              </c:numCache>
            </c:numRef>
          </c:val>
        </c:ser>
        <c:ser>
          <c:idx val="7"/>
          <c:order val="7"/>
          <c:marker>
            <c:symbol val="none"/>
          </c:marker>
          <c:val>
            <c:numRef>
              <c:f>Foglio1!$I$84:$I$118</c:f>
              <c:numCache>
                <c:formatCode>General</c:formatCode>
                <c:ptCount val="35"/>
                <c:pt idx="0">
                  <c:v>59.279131999999997</c:v>
                </c:pt>
                <c:pt idx="1">
                  <c:v>59.251100000000001</c:v>
                </c:pt>
                <c:pt idx="2">
                  <c:v>59.228616000000002</c:v>
                </c:pt>
                <c:pt idx="3">
                  <c:v>59.205336000000003</c:v>
                </c:pt>
                <c:pt idx="4">
                  <c:v>59.204368000000002</c:v>
                </c:pt>
                <c:pt idx="5">
                  <c:v>59.202491999999999</c:v>
                </c:pt>
                <c:pt idx="6">
                  <c:v>59.184199999999997</c:v>
                </c:pt>
                <c:pt idx="7">
                  <c:v>59.180176000000003</c:v>
                </c:pt>
                <c:pt idx="8">
                  <c:v>59.181144000000003</c:v>
                </c:pt>
                <c:pt idx="9">
                  <c:v>59.182111999999996</c:v>
                </c:pt>
                <c:pt idx="10">
                  <c:v>59.188108</c:v>
                </c:pt>
                <c:pt idx="11">
                  <c:v>59.181199999999997</c:v>
                </c:pt>
                <c:pt idx="12">
                  <c:v>59.175240000000002</c:v>
                </c:pt>
                <c:pt idx="13">
                  <c:v>59.151192000000002</c:v>
                </c:pt>
                <c:pt idx="14">
                  <c:v>59.154071999999999</c:v>
                </c:pt>
                <c:pt idx="15">
                  <c:v>59.120975999999999</c:v>
                </c:pt>
                <c:pt idx="16">
                  <c:v>59.104447999999998</c:v>
                </c:pt>
                <c:pt idx="17">
                  <c:v>59.125855999999999</c:v>
                </c:pt>
                <c:pt idx="18">
                  <c:v>59.149160000000002</c:v>
                </c:pt>
                <c:pt idx="19">
                  <c:v>59.15204</c:v>
                </c:pt>
                <c:pt idx="20">
                  <c:v>59.137608</c:v>
                </c:pt>
                <c:pt idx="21">
                  <c:v>59.13664</c:v>
                </c:pt>
                <c:pt idx="22">
                  <c:v>59.111268000000003</c:v>
                </c:pt>
                <c:pt idx="23">
                  <c:v>59.114235999999998</c:v>
                </c:pt>
                <c:pt idx="24">
                  <c:v>59.133668</c:v>
                </c:pt>
                <c:pt idx="25">
                  <c:v>59.165759999999999</c:v>
                </c:pt>
                <c:pt idx="26">
                  <c:v>59.155036000000003</c:v>
                </c:pt>
                <c:pt idx="27">
                  <c:v>59.139456000000003</c:v>
                </c:pt>
                <c:pt idx="28">
                  <c:v>59.169668000000001</c:v>
                </c:pt>
                <c:pt idx="29">
                  <c:v>59.178311999999998</c:v>
                </c:pt>
                <c:pt idx="30">
                  <c:v>59.175432000000001</c:v>
                </c:pt>
                <c:pt idx="31">
                  <c:v>59.165824000000001</c:v>
                </c:pt>
                <c:pt idx="32">
                  <c:v>59.152956000000003</c:v>
                </c:pt>
                <c:pt idx="33">
                  <c:v>59.168736000000003</c:v>
                </c:pt>
                <c:pt idx="34">
                  <c:v>59.161791999999998</c:v>
                </c:pt>
              </c:numCache>
            </c:numRef>
          </c:val>
        </c:ser>
        <c:ser>
          <c:idx val="8"/>
          <c:order val="8"/>
          <c:marker>
            <c:symbol val="none"/>
          </c:marker>
          <c:val>
            <c:numRef>
              <c:f>Foglio1!$J$84:$J$118</c:f>
              <c:numCache>
                <c:formatCode>General</c:formatCode>
                <c:ptCount val="35"/>
                <c:pt idx="0">
                  <c:v>60.039735999999998</c:v>
                </c:pt>
                <c:pt idx="1">
                  <c:v>60.054200000000002</c:v>
                </c:pt>
                <c:pt idx="2">
                  <c:v>60.031928000000001</c:v>
                </c:pt>
                <c:pt idx="3">
                  <c:v>60.016384000000002</c:v>
                </c:pt>
                <c:pt idx="4">
                  <c:v>60.011567999999997</c:v>
                </c:pt>
                <c:pt idx="5">
                  <c:v>60.002012000000001</c:v>
                </c:pt>
                <c:pt idx="6">
                  <c:v>59.983572000000002</c:v>
                </c:pt>
                <c:pt idx="7">
                  <c:v>59.979559999999999</c:v>
                </c:pt>
                <c:pt idx="8">
                  <c:v>59.996079999999999</c:v>
                </c:pt>
                <c:pt idx="9">
                  <c:v>59.997044000000002</c:v>
                </c:pt>
                <c:pt idx="10">
                  <c:v>59.983460000000001</c:v>
                </c:pt>
                <c:pt idx="11">
                  <c:v>59.972895999999999</c:v>
                </c:pt>
                <c:pt idx="12">
                  <c:v>59.982492000000001</c:v>
                </c:pt>
                <c:pt idx="13">
                  <c:v>59.973860000000002</c:v>
                </c:pt>
                <c:pt idx="14">
                  <c:v>59.999980000000001</c:v>
                </c:pt>
                <c:pt idx="15">
                  <c:v>59.982492000000001</c:v>
                </c:pt>
                <c:pt idx="16">
                  <c:v>59.973860000000002</c:v>
                </c:pt>
                <c:pt idx="17">
                  <c:v>59.960448</c:v>
                </c:pt>
                <c:pt idx="18">
                  <c:v>59.941079999999999</c:v>
                </c:pt>
                <c:pt idx="19">
                  <c:v>59.951647999999999</c:v>
                </c:pt>
                <c:pt idx="20">
                  <c:v>59.944927999999997</c:v>
                </c:pt>
                <c:pt idx="21">
                  <c:v>59.978732000000001</c:v>
                </c:pt>
                <c:pt idx="22">
                  <c:v>59.957424000000003</c:v>
                </c:pt>
                <c:pt idx="23">
                  <c:v>59.945016000000003</c:v>
                </c:pt>
                <c:pt idx="24">
                  <c:v>59.987648</c:v>
                </c:pt>
                <c:pt idx="25">
                  <c:v>60.038904000000002</c:v>
                </c:pt>
                <c:pt idx="26">
                  <c:v>60.070824000000002</c:v>
                </c:pt>
                <c:pt idx="27">
                  <c:v>60.024352</c:v>
                </c:pt>
                <c:pt idx="28">
                  <c:v>60.031095999999998</c:v>
                </c:pt>
                <c:pt idx="29">
                  <c:v>60.043743999999997</c:v>
                </c:pt>
                <c:pt idx="30">
                  <c:v>60.044708</c:v>
                </c:pt>
                <c:pt idx="31">
                  <c:v>60.050491999999998</c:v>
                </c:pt>
                <c:pt idx="32">
                  <c:v>60.072763999999999</c:v>
                </c:pt>
                <c:pt idx="33">
                  <c:v>60.053395999999999</c:v>
                </c:pt>
                <c:pt idx="34">
                  <c:v>60.054327999999998</c:v>
                </c:pt>
              </c:numCache>
            </c:numRef>
          </c:val>
        </c:ser>
        <c:ser>
          <c:idx val="9"/>
          <c:order val="9"/>
          <c:marker>
            <c:symbol val="none"/>
          </c:marker>
          <c:val>
            <c:numRef>
              <c:f>Foglio1!$K$84:$K$118</c:f>
              <c:numCache>
                <c:formatCode>General</c:formatCode>
                <c:ptCount val="35"/>
                <c:pt idx="0">
                  <c:v>59.508324000000002</c:v>
                </c:pt>
                <c:pt idx="1">
                  <c:v>59.491847999999997</c:v>
                </c:pt>
                <c:pt idx="2">
                  <c:v>59.458008</c:v>
                </c:pt>
                <c:pt idx="3">
                  <c:v>59.438583999999999</c:v>
                </c:pt>
                <c:pt idx="4">
                  <c:v>59.437624</c:v>
                </c:pt>
                <c:pt idx="5">
                  <c:v>59.400751999999997</c:v>
                </c:pt>
                <c:pt idx="6">
                  <c:v>59.382300000000001</c:v>
                </c:pt>
                <c:pt idx="7">
                  <c:v>59.382300000000001</c:v>
                </c:pt>
                <c:pt idx="8">
                  <c:v>59.387115999999999</c:v>
                </c:pt>
                <c:pt idx="9">
                  <c:v>59.395783999999999</c:v>
                </c:pt>
                <c:pt idx="10">
                  <c:v>59.378332</c:v>
                </c:pt>
                <c:pt idx="11">
                  <c:v>59.348331999999999</c:v>
                </c:pt>
                <c:pt idx="12">
                  <c:v>59.354095999999998</c:v>
                </c:pt>
                <c:pt idx="13">
                  <c:v>59.337575999999999</c:v>
                </c:pt>
                <c:pt idx="14">
                  <c:v>59.359876</c:v>
                </c:pt>
                <c:pt idx="15">
                  <c:v>59.342368</c:v>
                </c:pt>
                <c:pt idx="16">
                  <c:v>59.310456000000002</c:v>
                </c:pt>
                <c:pt idx="17">
                  <c:v>59.304720000000003</c:v>
                </c:pt>
                <c:pt idx="18">
                  <c:v>59.300727999999999</c:v>
                </c:pt>
                <c:pt idx="19">
                  <c:v>59.303604</c:v>
                </c:pt>
                <c:pt idx="20">
                  <c:v>59.293028</c:v>
                </c:pt>
                <c:pt idx="21">
                  <c:v>59.311304</c:v>
                </c:pt>
                <c:pt idx="22">
                  <c:v>59.290143999999998</c:v>
                </c:pt>
                <c:pt idx="23">
                  <c:v>59.285235999999998</c:v>
                </c:pt>
                <c:pt idx="24">
                  <c:v>59.312539999999998</c:v>
                </c:pt>
                <c:pt idx="25">
                  <c:v>59.352148</c:v>
                </c:pt>
                <c:pt idx="26">
                  <c:v>59.368715999999999</c:v>
                </c:pt>
                <c:pt idx="27">
                  <c:v>59.345447999999998</c:v>
                </c:pt>
                <c:pt idx="28">
                  <c:v>59.383352000000002</c:v>
                </c:pt>
                <c:pt idx="29">
                  <c:v>59.391987999999998</c:v>
                </c:pt>
                <c:pt idx="30">
                  <c:v>59.392952000000001</c:v>
                </c:pt>
                <c:pt idx="31">
                  <c:v>59.406619999999997</c:v>
                </c:pt>
                <c:pt idx="32">
                  <c:v>59.413352000000003</c:v>
                </c:pt>
                <c:pt idx="33">
                  <c:v>59.409528000000002</c:v>
                </c:pt>
                <c:pt idx="34">
                  <c:v>59.402771999999999</c:v>
                </c:pt>
              </c:numCache>
            </c:numRef>
          </c:val>
        </c:ser>
        <c:ser>
          <c:idx val="10"/>
          <c:order val="10"/>
          <c:marker>
            <c:symbol val="none"/>
          </c:marker>
          <c:val>
            <c:numRef>
              <c:f>Foglio1!$L$84:$L$118</c:f>
              <c:numCache>
                <c:formatCode>General</c:formatCode>
                <c:ptCount val="35"/>
                <c:pt idx="0">
                  <c:v>59.519868000000002</c:v>
                </c:pt>
                <c:pt idx="1">
                  <c:v>59.526651999999999</c:v>
                </c:pt>
                <c:pt idx="2">
                  <c:v>59.550708</c:v>
                </c:pt>
                <c:pt idx="3">
                  <c:v>59.504356000000001</c:v>
                </c:pt>
                <c:pt idx="4">
                  <c:v>59.514935999999999</c:v>
                </c:pt>
                <c:pt idx="5">
                  <c:v>59.528624000000001</c:v>
                </c:pt>
                <c:pt idx="6">
                  <c:v>59.506328000000003</c:v>
                </c:pt>
                <c:pt idx="7">
                  <c:v>59.533259999999999</c:v>
                </c:pt>
                <c:pt idx="8">
                  <c:v>59.542099999999998</c:v>
                </c:pt>
                <c:pt idx="9">
                  <c:v>59.539228000000001</c:v>
                </c:pt>
                <c:pt idx="10">
                  <c:v>59.552903999999998</c:v>
                </c:pt>
                <c:pt idx="11">
                  <c:v>59.526592000000001</c:v>
                </c:pt>
                <c:pt idx="12">
                  <c:v>59.524652000000003</c:v>
                </c:pt>
                <c:pt idx="13">
                  <c:v>59.535435999999997</c:v>
                </c:pt>
                <c:pt idx="14">
                  <c:v>59.553879999999999</c:v>
                </c:pt>
                <c:pt idx="15">
                  <c:v>59.551940000000002</c:v>
                </c:pt>
                <c:pt idx="16">
                  <c:v>59.523712000000003</c:v>
                </c:pt>
                <c:pt idx="17">
                  <c:v>59.486851999999999</c:v>
                </c:pt>
                <c:pt idx="18">
                  <c:v>59.486876000000002</c:v>
                </c:pt>
                <c:pt idx="19">
                  <c:v>59.497632000000003</c:v>
                </c:pt>
                <c:pt idx="20">
                  <c:v>59.498595999999999</c:v>
                </c:pt>
                <c:pt idx="21">
                  <c:v>59.493603999999998</c:v>
                </c:pt>
                <c:pt idx="22">
                  <c:v>59.487844000000003</c:v>
                </c:pt>
                <c:pt idx="23">
                  <c:v>59.475248000000001</c:v>
                </c:pt>
                <c:pt idx="24">
                  <c:v>59.483116000000003</c:v>
                </c:pt>
                <c:pt idx="25">
                  <c:v>59.468488000000001</c:v>
                </c:pt>
                <c:pt idx="26">
                  <c:v>59.504472</c:v>
                </c:pt>
                <c:pt idx="27">
                  <c:v>59.512163999999999</c:v>
                </c:pt>
                <c:pt idx="28">
                  <c:v>59.526792</c:v>
                </c:pt>
                <c:pt idx="29">
                  <c:v>59.527728000000003</c:v>
                </c:pt>
                <c:pt idx="30">
                  <c:v>59.532544000000001</c:v>
                </c:pt>
                <c:pt idx="31">
                  <c:v>59.553724000000003</c:v>
                </c:pt>
                <c:pt idx="32">
                  <c:v>59.556784</c:v>
                </c:pt>
                <c:pt idx="33">
                  <c:v>59.545084000000003</c:v>
                </c:pt>
                <c:pt idx="34">
                  <c:v>59.526792</c:v>
                </c:pt>
              </c:numCache>
            </c:numRef>
          </c:val>
        </c:ser>
        <c:ser>
          <c:idx val="11"/>
          <c:order val="11"/>
          <c:marker>
            <c:symbol val="none"/>
          </c:marker>
          <c:val>
            <c:numRef>
              <c:f>Foglio1!$M$84:$M$118</c:f>
              <c:numCache>
                <c:formatCode>General</c:formatCode>
                <c:ptCount val="35"/>
                <c:pt idx="0">
                  <c:v>59.454452000000003</c:v>
                </c:pt>
                <c:pt idx="1">
                  <c:v>59.453536</c:v>
                </c:pt>
                <c:pt idx="2">
                  <c:v>59.466051999999998</c:v>
                </c:pt>
                <c:pt idx="3">
                  <c:v>59.466051999999998</c:v>
                </c:pt>
                <c:pt idx="4">
                  <c:v>59.457388000000002</c:v>
                </c:pt>
                <c:pt idx="5">
                  <c:v>59.467055999999999</c:v>
                </c:pt>
                <c:pt idx="6">
                  <c:v>59.448604000000003</c:v>
                </c:pt>
                <c:pt idx="7">
                  <c:v>59.468020000000003</c:v>
                </c:pt>
                <c:pt idx="8">
                  <c:v>59.488404000000003</c:v>
                </c:pt>
                <c:pt idx="9">
                  <c:v>59.46996</c:v>
                </c:pt>
                <c:pt idx="10">
                  <c:v>59.495187999999999</c:v>
                </c:pt>
                <c:pt idx="11">
                  <c:v>59.468868000000001</c:v>
                </c:pt>
                <c:pt idx="12">
                  <c:v>59.474803999999999</c:v>
                </c:pt>
                <c:pt idx="13">
                  <c:v>59.466163999999999</c:v>
                </c:pt>
                <c:pt idx="14">
                  <c:v>59.484436000000002</c:v>
                </c:pt>
                <c:pt idx="15">
                  <c:v>59.470959999999998</c:v>
                </c:pt>
                <c:pt idx="16">
                  <c:v>59.454444000000002</c:v>
                </c:pt>
                <c:pt idx="17">
                  <c:v>59.448720000000002</c:v>
                </c:pt>
                <c:pt idx="18">
                  <c:v>59.440871999999999</c:v>
                </c:pt>
                <c:pt idx="19">
                  <c:v>59.447772000000001</c:v>
                </c:pt>
                <c:pt idx="20">
                  <c:v>59.417608000000001</c:v>
                </c:pt>
                <c:pt idx="21">
                  <c:v>59.424332</c:v>
                </c:pt>
                <c:pt idx="22">
                  <c:v>59.422420000000002</c:v>
                </c:pt>
                <c:pt idx="23">
                  <c:v>59.429236000000003</c:v>
                </c:pt>
                <c:pt idx="24">
                  <c:v>59.417695999999999</c:v>
                </c:pt>
                <c:pt idx="25">
                  <c:v>59.430171999999999</c:v>
                </c:pt>
                <c:pt idx="26">
                  <c:v>59.454616000000001</c:v>
                </c:pt>
                <c:pt idx="27">
                  <c:v>59.462136000000001</c:v>
                </c:pt>
                <c:pt idx="28">
                  <c:v>59.461368</c:v>
                </c:pt>
                <c:pt idx="29">
                  <c:v>59.481727999999997</c:v>
                </c:pt>
                <c:pt idx="30">
                  <c:v>59.455579999999998</c:v>
                </c:pt>
                <c:pt idx="31">
                  <c:v>59.472915999999998</c:v>
                </c:pt>
                <c:pt idx="32">
                  <c:v>59.479824000000001</c:v>
                </c:pt>
                <c:pt idx="33">
                  <c:v>59.475824000000003</c:v>
                </c:pt>
                <c:pt idx="34">
                  <c:v>59.461368</c:v>
                </c:pt>
              </c:numCache>
            </c:numRef>
          </c:val>
        </c:ser>
        <c:marker val="1"/>
        <c:axId val="62470784"/>
        <c:axId val="62476672"/>
      </c:lineChart>
      <c:catAx>
        <c:axId val="62470784"/>
        <c:scaling>
          <c:orientation val="minMax"/>
        </c:scaling>
        <c:axPos val="b"/>
        <c:tickLblPos val="nextTo"/>
        <c:crossAx val="62476672"/>
        <c:crosses val="autoZero"/>
        <c:auto val="1"/>
        <c:lblAlgn val="ctr"/>
        <c:lblOffset val="100"/>
      </c:catAx>
      <c:valAx>
        <c:axId val="62476672"/>
        <c:scaling>
          <c:orientation val="minMax"/>
        </c:scaling>
        <c:axPos val="l"/>
        <c:majorGridlines/>
        <c:numFmt formatCode="General" sourceLinked="1"/>
        <c:tickLblPos val="nextTo"/>
        <c:crossAx val="624707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Foglio1!$P$84:$P$102</c:f>
              <c:numCache>
                <c:formatCode>General</c:formatCode>
                <c:ptCount val="19"/>
                <c:pt idx="0">
                  <c:v>60.006999999999998</c:v>
                </c:pt>
                <c:pt idx="1">
                  <c:v>60.008000000000003</c:v>
                </c:pt>
                <c:pt idx="2">
                  <c:v>59.997999999999998</c:v>
                </c:pt>
                <c:pt idx="3">
                  <c:v>59.994999999999997</c:v>
                </c:pt>
                <c:pt idx="4">
                  <c:v>59.997999999999998</c:v>
                </c:pt>
                <c:pt idx="5">
                  <c:v>60.015999999999998</c:v>
                </c:pt>
                <c:pt idx="6">
                  <c:v>60.026000000000003</c:v>
                </c:pt>
                <c:pt idx="7">
                  <c:v>60.036999999999999</c:v>
                </c:pt>
                <c:pt idx="8">
                  <c:v>60.01</c:v>
                </c:pt>
                <c:pt idx="9">
                  <c:v>59.997999999999998</c:v>
                </c:pt>
                <c:pt idx="10">
                  <c:v>60.015999999999998</c:v>
                </c:pt>
                <c:pt idx="11">
                  <c:v>60.021999999999998</c:v>
                </c:pt>
                <c:pt idx="12">
                  <c:v>60.036999999999999</c:v>
                </c:pt>
                <c:pt idx="13">
                  <c:v>60.033999999999999</c:v>
                </c:pt>
                <c:pt idx="14">
                  <c:v>60.027000000000001</c:v>
                </c:pt>
                <c:pt idx="15">
                  <c:v>60.015999999999998</c:v>
                </c:pt>
                <c:pt idx="16">
                  <c:v>60.027999999999999</c:v>
                </c:pt>
                <c:pt idx="17">
                  <c:v>60.026000000000003</c:v>
                </c:pt>
                <c:pt idx="18">
                  <c:v>60.033000000000001</c:v>
                </c:pt>
              </c:numCache>
            </c:numRef>
          </c:val>
        </c:ser>
        <c:marker val="1"/>
        <c:axId val="67715072"/>
        <c:axId val="67716608"/>
      </c:lineChart>
      <c:catAx>
        <c:axId val="67715072"/>
        <c:scaling>
          <c:orientation val="minMax"/>
        </c:scaling>
        <c:axPos val="b"/>
        <c:tickLblPos val="nextTo"/>
        <c:crossAx val="67716608"/>
        <c:crosses val="autoZero"/>
        <c:auto val="1"/>
        <c:lblAlgn val="ctr"/>
        <c:lblOffset val="100"/>
      </c:catAx>
      <c:valAx>
        <c:axId val="67716608"/>
        <c:scaling>
          <c:orientation val="minMax"/>
        </c:scaling>
        <c:axPos val="l"/>
        <c:majorGridlines/>
        <c:numFmt formatCode="General" sourceLinked="1"/>
        <c:tickLblPos val="nextTo"/>
        <c:crossAx val="67715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Foglio1!$P$43:$P$61</c:f>
              <c:numCache>
                <c:formatCode>General</c:formatCode>
                <c:ptCount val="19"/>
                <c:pt idx="0">
                  <c:v>30.064</c:v>
                </c:pt>
                <c:pt idx="1">
                  <c:v>30.064</c:v>
                </c:pt>
                <c:pt idx="2">
                  <c:v>30.065000000000001</c:v>
                </c:pt>
                <c:pt idx="3">
                  <c:v>30.052</c:v>
                </c:pt>
                <c:pt idx="4">
                  <c:v>30.06</c:v>
                </c:pt>
                <c:pt idx="5">
                  <c:v>30.061</c:v>
                </c:pt>
                <c:pt idx="6">
                  <c:v>30.06</c:v>
                </c:pt>
                <c:pt idx="7">
                  <c:v>30.064</c:v>
                </c:pt>
                <c:pt idx="8">
                  <c:v>30.056000000000001</c:v>
                </c:pt>
                <c:pt idx="9">
                  <c:v>30.058</c:v>
                </c:pt>
                <c:pt idx="10">
                  <c:v>30.06</c:v>
                </c:pt>
                <c:pt idx="11">
                  <c:v>30.055</c:v>
                </c:pt>
                <c:pt idx="12">
                  <c:v>30.058</c:v>
                </c:pt>
                <c:pt idx="13">
                  <c:v>30.053999999999998</c:v>
                </c:pt>
                <c:pt idx="14">
                  <c:v>30.05</c:v>
                </c:pt>
                <c:pt idx="15">
                  <c:v>30.045999999999999</c:v>
                </c:pt>
                <c:pt idx="16">
                  <c:v>30.045000000000002</c:v>
                </c:pt>
                <c:pt idx="17">
                  <c:v>30.048999999999999</c:v>
                </c:pt>
                <c:pt idx="18">
                  <c:v>30.05</c:v>
                </c:pt>
              </c:numCache>
            </c:numRef>
          </c:val>
        </c:ser>
        <c:marker val="1"/>
        <c:axId val="84984576"/>
        <c:axId val="84986112"/>
      </c:lineChart>
      <c:catAx>
        <c:axId val="84984576"/>
        <c:scaling>
          <c:orientation val="minMax"/>
        </c:scaling>
        <c:axPos val="b"/>
        <c:tickLblPos val="nextTo"/>
        <c:crossAx val="84986112"/>
        <c:crosses val="autoZero"/>
        <c:auto val="1"/>
        <c:lblAlgn val="ctr"/>
        <c:lblOffset val="100"/>
      </c:catAx>
      <c:valAx>
        <c:axId val="84986112"/>
        <c:scaling>
          <c:orientation val="minMax"/>
        </c:scaling>
        <c:axPos val="l"/>
        <c:majorGridlines/>
        <c:numFmt formatCode="General" sourceLinked="1"/>
        <c:tickLblPos val="nextTo"/>
        <c:crossAx val="849845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Foglio1!$P$3:$P$35</c:f>
              <c:numCache>
                <c:formatCode>General</c:formatCode>
                <c:ptCount val="33"/>
                <c:pt idx="0">
                  <c:v>-4.5999999999999999E-2</c:v>
                </c:pt>
                <c:pt idx="1">
                  <c:v>-5.5E-2</c:v>
                </c:pt>
                <c:pt idx="2">
                  <c:v>-5.5E-2</c:v>
                </c:pt>
                <c:pt idx="3">
                  <c:v>-0.05</c:v>
                </c:pt>
                <c:pt idx="4">
                  <c:v>-5.3999999999999999E-2</c:v>
                </c:pt>
                <c:pt idx="5">
                  <c:v>-5.3999999999999999E-2</c:v>
                </c:pt>
                <c:pt idx="6">
                  <c:v>-5.7000000000000002E-2</c:v>
                </c:pt>
                <c:pt idx="7">
                  <c:v>-4.7E-2</c:v>
                </c:pt>
                <c:pt idx="8">
                  <c:v>-5.8000000000000003E-2</c:v>
                </c:pt>
                <c:pt idx="9">
                  <c:v>-4.3999999999999997E-2</c:v>
                </c:pt>
                <c:pt idx="10">
                  <c:v>-5.8000000000000003E-2</c:v>
                </c:pt>
                <c:pt idx="11">
                  <c:v>-5.1999999999999998E-2</c:v>
                </c:pt>
                <c:pt idx="12">
                  <c:v>-4.9000000000000002E-2</c:v>
                </c:pt>
                <c:pt idx="13">
                  <c:v>-4.5999999999999999E-2</c:v>
                </c:pt>
                <c:pt idx="14">
                  <c:v>-5.6000000000000001E-2</c:v>
                </c:pt>
                <c:pt idx="15">
                  <c:v>-5.5E-2</c:v>
                </c:pt>
                <c:pt idx="16">
                  <c:v>-5.2999999999999999E-2</c:v>
                </c:pt>
                <c:pt idx="17">
                  <c:v>-5.7000000000000002E-2</c:v>
                </c:pt>
                <c:pt idx="18">
                  <c:v>-5.3999999999999999E-2</c:v>
                </c:pt>
                <c:pt idx="19">
                  <c:v>-4.4999999999999998E-2</c:v>
                </c:pt>
                <c:pt idx="20">
                  <c:v>-0.05</c:v>
                </c:pt>
                <c:pt idx="21">
                  <c:v>-4.3999999999999997E-2</c:v>
                </c:pt>
                <c:pt idx="22">
                  <c:v>-0.05</c:v>
                </c:pt>
                <c:pt idx="23">
                  <c:v>-4.3999999999999997E-2</c:v>
                </c:pt>
                <c:pt idx="24">
                  <c:v>-4.2999999999999997E-2</c:v>
                </c:pt>
                <c:pt idx="25">
                  <c:v>-5.0999999999999997E-2</c:v>
                </c:pt>
                <c:pt idx="26">
                  <c:v>-5.2999999999999999E-2</c:v>
                </c:pt>
                <c:pt idx="27">
                  <c:v>-5.0999999999999997E-2</c:v>
                </c:pt>
                <c:pt idx="28">
                  <c:v>-5.2999999999999999E-2</c:v>
                </c:pt>
                <c:pt idx="29">
                  <c:v>-0.05</c:v>
                </c:pt>
                <c:pt idx="30">
                  <c:v>-0.05</c:v>
                </c:pt>
                <c:pt idx="31">
                  <c:v>-5.3999999999999999E-2</c:v>
                </c:pt>
                <c:pt idx="32">
                  <c:v>-5.3999999999999999E-2</c:v>
                </c:pt>
              </c:numCache>
            </c:numRef>
          </c:val>
        </c:ser>
        <c:marker val="1"/>
        <c:axId val="62793216"/>
        <c:axId val="62794752"/>
      </c:lineChart>
      <c:catAx>
        <c:axId val="62793216"/>
        <c:scaling>
          <c:orientation val="minMax"/>
        </c:scaling>
        <c:axPos val="b"/>
        <c:tickLblPos val="nextTo"/>
        <c:crossAx val="62794752"/>
        <c:crosses val="autoZero"/>
        <c:auto val="1"/>
        <c:lblAlgn val="ctr"/>
        <c:lblOffset val="100"/>
      </c:catAx>
      <c:valAx>
        <c:axId val="62794752"/>
        <c:scaling>
          <c:orientation val="minMax"/>
        </c:scaling>
        <c:axPos val="l"/>
        <c:majorGridlines/>
        <c:numFmt formatCode="General" sourceLinked="1"/>
        <c:tickLblPos val="nextTo"/>
        <c:crossAx val="627932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smoothMarker"/>
        <c:ser>
          <c:idx val="0"/>
          <c:order val="0"/>
          <c:xVal>
            <c:numRef>
              <c:f>Foglio1!$AC$124:$AE$124</c:f>
              <c:numCache>
                <c:formatCode>General</c:formatCode>
                <c:ptCount val="3"/>
                <c:pt idx="0">
                  <c:v>0</c:v>
                </c:pt>
                <c:pt idx="1">
                  <c:v>30</c:v>
                </c:pt>
                <c:pt idx="2">
                  <c:v>60</c:v>
                </c:pt>
              </c:numCache>
            </c:numRef>
          </c:xVal>
          <c:yVal>
            <c:numRef>
              <c:f>Foglio1!$AC$125:$AE$125</c:f>
              <c:numCache>
                <c:formatCode>General</c:formatCode>
                <c:ptCount val="3"/>
                <c:pt idx="0">
                  <c:v>4.4136199451500935E-2</c:v>
                </c:pt>
                <c:pt idx="1">
                  <c:v>0.19446539773379959</c:v>
                </c:pt>
                <c:pt idx="2">
                  <c:v>9.939152117120538E-2</c:v>
                </c:pt>
              </c:numCache>
            </c:numRef>
          </c:yVal>
          <c:smooth val="1"/>
        </c:ser>
        <c:ser>
          <c:idx val="1"/>
          <c:order val="1"/>
          <c:xVal>
            <c:numRef>
              <c:f>Foglio1!$AC$124:$AE$124</c:f>
              <c:numCache>
                <c:formatCode>General</c:formatCode>
                <c:ptCount val="3"/>
                <c:pt idx="0">
                  <c:v>0</c:v>
                </c:pt>
                <c:pt idx="1">
                  <c:v>30</c:v>
                </c:pt>
                <c:pt idx="2">
                  <c:v>60</c:v>
                </c:pt>
              </c:numCache>
            </c:numRef>
          </c:xVal>
          <c:yVal>
            <c:numRef>
              <c:f>Foglio1!$AC$126:$AE$126</c:f>
              <c:numCache>
                <c:formatCode>General</c:formatCode>
                <c:ptCount val="3"/>
                <c:pt idx="0">
                  <c:v>7.8179961988396107E-2</c:v>
                </c:pt>
                <c:pt idx="1">
                  <c:v>0.19327197368122995</c:v>
                </c:pt>
                <c:pt idx="2">
                  <c:v>0.16011011535756237</c:v>
                </c:pt>
              </c:numCache>
            </c:numRef>
          </c:yVal>
          <c:smooth val="1"/>
        </c:ser>
        <c:ser>
          <c:idx val="2"/>
          <c:order val="2"/>
          <c:xVal>
            <c:numRef>
              <c:f>Foglio1!$AC$124:$AE$124</c:f>
              <c:numCache>
                <c:formatCode>General</c:formatCode>
                <c:ptCount val="3"/>
                <c:pt idx="0">
                  <c:v>0</c:v>
                </c:pt>
                <c:pt idx="1">
                  <c:v>30</c:v>
                </c:pt>
                <c:pt idx="2">
                  <c:v>60</c:v>
                </c:pt>
              </c:numCache>
            </c:numRef>
          </c:xVal>
          <c:yVal>
            <c:numRef>
              <c:f>Foglio1!$AC$127:$AE$127</c:f>
              <c:numCache>
                <c:formatCode>General</c:formatCode>
                <c:ptCount val="3"/>
                <c:pt idx="0">
                  <c:v>4.6056955606703025E-2</c:v>
                </c:pt>
                <c:pt idx="1">
                  <c:v>8.8015441999863359E-2</c:v>
                </c:pt>
                <c:pt idx="2">
                  <c:v>7.1285787009707044E-2</c:v>
                </c:pt>
              </c:numCache>
            </c:numRef>
          </c:yVal>
          <c:smooth val="1"/>
        </c:ser>
        <c:ser>
          <c:idx val="3"/>
          <c:order val="3"/>
          <c:xVal>
            <c:numRef>
              <c:f>Foglio1!$AC$124:$AE$124</c:f>
              <c:numCache>
                <c:formatCode>General</c:formatCode>
                <c:ptCount val="3"/>
                <c:pt idx="0">
                  <c:v>0</c:v>
                </c:pt>
                <c:pt idx="1">
                  <c:v>30</c:v>
                </c:pt>
                <c:pt idx="2">
                  <c:v>60</c:v>
                </c:pt>
              </c:numCache>
            </c:numRef>
          </c:xVal>
          <c:yVal>
            <c:numRef>
              <c:f>Foglio1!$AC$128:$AE$128</c:f>
              <c:numCache>
                <c:formatCode>General</c:formatCode>
                <c:ptCount val="3"/>
                <c:pt idx="0">
                  <c:v>2.9154292386682646E-2</c:v>
                </c:pt>
                <c:pt idx="1">
                  <c:v>9.6917346831307871E-2</c:v>
                </c:pt>
                <c:pt idx="2">
                  <c:v>7.9511852530890603E-2</c:v>
                </c:pt>
              </c:numCache>
            </c:numRef>
          </c:yVal>
          <c:smooth val="1"/>
        </c:ser>
        <c:ser>
          <c:idx val="4"/>
          <c:order val="4"/>
          <c:xVal>
            <c:numRef>
              <c:f>Foglio1!$AC$124:$AE$124</c:f>
              <c:numCache>
                <c:formatCode>General</c:formatCode>
                <c:ptCount val="3"/>
                <c:pt idx="0">
                  <c:v>0</c:v>
                </c:pt>
                <c:pt idx="1">
                  <c:v>30</c:v>
                </c:pt>
                <c:pt idx="2">
                  <c:v>60</c:v>
                </c:pt>
              </c:numCache>
            </c:numRef>
          </c:xVal>
          <c:yVal>
            <c:numRef>
              <c:f>Foglio1!$AC$129:$AE$129</c:f>
              <c:numCache>
                <c:formatCode>General</c:formatCode>
                <c:ptCount val="3"/>
                <c:pt idx="0">
                  <c:v>1.914133761969657E-2</c:v>
                </c:pt>
                <c:pt idx="1">
                  <c:v>6.8443307504222853E-2</c:v>
                </c:pt>
                <c:pt idx="2">
                  <c:v>9.4625124851291625E-2</c:v>
                </c:pt>
              </c:numCache>
            </c:numRef>
          </c:yVal>
          <c:smooth val="1"/>
        </c:ser>
        <c:ser>
          <c:idx val="5"/>
          <c:order val="5"/>
          <c:xVal>
            <c:numRef>
              <c:f>Foglio1!$AC$124:$AE$124</c:f>
              <c:numCache>
                <c:formatCode>General</c:formatCode>
                <c:ptCount val="3"/>
                <c:pt idx="0">
                  <c:v>0</c:v>
                </c:pt>
                <c:pt idx="1">
                  <c:v>30</c:v>
                </c:pt>
                <c:pt idx="2">
                  <c:v>60</c:v>
                </c:pt>
              </c:numCache>
            </c:numRef>
          </c:xVal>
          <c:yVal>
            <c:numRef>
              <c:f>Foglio1!$AC$130:$AE$130</c:f>
              <c:numCache>
                <c:formatCode>General</c:formatCode>
                <c:ptCount val="3"/>
                <c:pt idx="0">
                  <c:v>2.4136055031525942E-2</c:v>
                </c:pt>
                <c:pt idx="1">
                  <c:v>7.6017124348373474E-2</c:v>
                </c:pt>
                <c:pt idx="2">
                  <c:v>0.12220825265508239</c:v>
                </c:pt>
              </c:numCache>
            </c:numRef>
          </c:yVal>
          <c:smooth val="1"/>
        </c:ser>
        <c:ser>
          <c:idx val="6"/>
          <c:order val="6"/>
          <c:xVal>
            <c:numRef>
              <c:f>Foglio1!$AC$124:$AE$124</c:f>
              <c:numCache>
                <c:formatCode>General</c:formatCode>
                <c:ptCount val="3"/>
                <c:pt idx="0">
                  <c:v>0</c:v>
                </c:pt>
                <c:pt idx="1">
                  <c:v>30</c:v>
                </c:pt>
                <c:pt idx="2">
                  <c:v>60</c:v>
                </c:pt>
              </c:numCache>
            </c:numRef>
          </c:xVal>
          <c:yVal>
            <c:numRef>
              <c:f>Foglio1!$AC$131:$AE$131</c:f>
              <c:numCache>
                <c:formatCode>General</c:formatCode>
                <c:ptCount val="3"/>
                <c:pt idx="0">
                  <c:v>3.8510740283285487E-2</c:v>
                </c:pt>
                <c:pt idx="1">
                  <c:v>8.0360830298651681E-2</c:v>
                </c:pt>
                <c:pt idx="2">
                  <c:v>8.5894269631777168E-2</c:v>
                </c:pt>
              </c:numCache>
            </c:numRef>
          </c:yVal>
          <c:smooth val="1"/>
        </c:ser>
        <c:ser>
          <c:idx val="7"/>
          <c:order val="7"/>
          <c:xVal>
            <c:numRef>
              <c:f>Foglio1!$AC$124:$AE$124</c:f>
              <c:numCache>
                <c:formatCode>General</c:formatCode>
                <c:ptCount val="3"/>
                <c:pt idx="0">
                  <c:v>0</c:v>
                </c:pt>
                <c:pt idx="1">
                  <c:v>30</c:v>
                </c:pt>
                <c:pt idx="2">
                  <c:v>60</c:v>
                </c:pt>
              </c:numCache>
            </c:numRef>
          </c:xVal>
          <c:yVal>
            <c:numRef>
              <c:f>Foglio1!$AC$132:$AE$132</c:f>
              <c:numCache>
                <c:formatCode>General</c:formatCode>
                <c:ptCount val="3"/>
                <c:pt idx="0">
                  <c:v>3.0953141797258839E-2</c:v>
                </c:pt>
                <c:pt idx="1">
                  <c:v>8.1092580480309692E-2</c:v>
                </c:pt>
                <c:pt idx="2">
                  <c:v>7.5127497203311716E-2</c:v>
                </c:pt>
              </c:numCache>
            </c:numRef>
          </c:yVal>
          <c:smooth val="1"/>
        </c:ser>
        <c:ser>
          <c:idx val="8"/>
          <c:order val="8"/>
          <c:xVal>
            <c:numRef>
              <c:f>Foglio1!$AC$124:$AE$124</c:f>
              <c:numCache>
                <c:formatCode>General</c:formatCode>
                <c:ptCount val="3"/>
                <c:pt idx="0">
                  <c:v>0</c:v>
                </c:pt>
                <c:pt idx="1">
                  <c:v>30</c:v>
                </c:pt>
                <c:pt idx="2">
                  <c:v>60</c:v>
                </c:pt>
              </c:numCache>
            </c:numRef>
          </c:xVal>
          <c:yVal>
            <c:numRef>
              <c:f>Foglio1!$AC$133:$AE$133</c:f>
              <c:numCache>
                <c:formatCode>General</c:formatCode>
                <c:ptCount val="3"/>
                <c:pt idx="0">
                  <c:v>2.3796146925659532E-2</c:v>
                </c:pt>
                <c:pt idx="1">
                  <c:v>4.7159384876677334E-2</c:v>
                </c:pt>
                <c:pt idx="2">
                  <c:v>7.7182251549380437E-2</c:v>
                </c:pt>
              </c:numCache>
            </c:numRef>
          </c:yVal>
          <c:smooth val="1"/>
        </c:ser>
        <c:ser>
          <c:idx val="9"/>
          <c:order val="9"/>
          <c:xVal>
            <c:numRef>
              <c:f>Foglio1!$AC$124:$AE$124</c:f>
              <c:numCache>
                <c:formatCode>General</c:formatCode>
                <c:ptCount val="3"/>
                <c:pt idx="0">
                  <c:v>0</c:v>
                </c:pt>
                <c:pt idx="1">
                  <c:v>30</c:v>
                </c:pt>
                <c:pt idx="2">
                  <c:v>60</c:v>
                </c:pt>
              </c:numCache>
            </c:numRef>
          </c:xVal>
          <c:yVal>
            <c:numRef>
              <c:f>Foglio1!$AC$134:$AE$134</c:f>
              <c:numCache>
                <c:formatCode>General</c:formatCode>
                <c:ptCount val="3"/>
                <c:pt idx="0">
                  <c:v>2.0899823811965795E-2</c:v>
                </c:pt>
                <c:pt idx="1">
                  <c:v>4.830012352888452E-2</c:v>
                </c:pt>
                <c:pt idx="2">
                  <c:v>0.11225231089824679</c:v>
                </c:pt>
              </c:numCache>
            </c:numRef>
          </c:yVal>
          <c:smooth val="1"/>
        </c:ser>
        <c:ser>
          <c:idx val="10"/>
          <c:order val="10"/>
          <c:xVal>
            <c:numRef>
              <c:f>Foglio1!$AC$124:$AE$124</c:f>
              <c:numCache>
                <c:formatCode>General</c:formatCode>
                <c:ptCount val="3"/>
                <c:pt idx="0">
                  <c:v>0</c:v>
                </c:pt>
                <c:pt idx="1">
                  <c:v>30</c:v>
                </c:pt>
                <c:pt idx="2">
                  <c:v>60</c:v>
                </c:pt>
              </c:numCache>
            </c:numRef>
          </c:xVal>
          <c:yVal>
            <c:numRef>
              <c:f>Foglio1!$AC$135:$AE$135</c:f>
              <c:numCache>
                <c:formatCode>General</c:formatCode>
                <c:ptCount val="3"/>
                <c:pt idx="0">
                  <c:v>3.2074591745081281E-2</c:v>
                </c:pt>
                <c:pt idx="1">
                  <c:v>6.772078391414596E-2</c:v>
                </c:pt>
                <c:pt idx="2">
                  <c:v>4.9413030540264066E-2</c:v>
                </c:pt>
              </c:numCache>
            </c:numRef>
          </c:yVal>
          <c:smooth val="1"/>
        </c:ser>
        <c:ser>
          <c:idx val="11"/>
          <c:order val="11"/>
          <c:xVal>
            <c:numRef>
              <c:f>Foglio1!$AC$124:$AE$124</c:f>
              <c:numCache>
                <c:formatCode>General</c:formatCode>
                <c:ptCount val="3"/>
                <c:pt idx="0">
                  <c:v>0</c:v>
                </c:pt>
                <c:pt idx="1">
                  <c:v>30</c:v>
                </c:pt>
                <c:pt idx="2">
                  <c:v>60</c:v>
                </c:pt>
              </c:numCache>
            </c:numRef>
          </c:xVal>
          <c:yVal>
            <c:numRef>
              <c:f>Foglio1!$AC$136:$AE$136</c:f>
              <c:numCache>
                <c:formatCode>General</c:formatCode>
                <c:ptCount val="3"/>
                <c:pt idx="0">
                  <c:v>4.1256858526887083E-2</c:v>
                </c:pt>
                <c:pt idx="1">
                  <c:v>5.8959015502099622E-2</c:v>
                </c:pt>
                <c:pt idx="2">
                  <c:v>4.0008827277417634E-2</c:v>
                </c:pt>
              </c:numCache>
            </c:numRef>
          </c:yVal>
          <c:smooth val="1"/>
        </c:ser>
        <c:axId val="63462400"/>
        <c:axId val="63492864"/>
      </c:scatterChart>
      <c:valAx>
        <c:axId val="63462400"/>
        <c:scaling>
          <c:orientation val="minMax"/>
        </c:scaling>
        <c:axPos val="b"/>
        <c:numFmt formatCode="General" sourceLinked="1"/>
        <c:tickLblPos val="nextTo"/>
        <c:crossAx val="63492864"/>
        <c:crosses val="autoZero"/>
        <c:crossBetween val="midCat"/>
      </c:valAx>
      <c:valAx>
        <c:axId val="63492864"/>
        <c:scaling>
          <c:orientation val="minMax"/>
        </c:scaling>
        <c:axPos val="l"/>
        <c:majorGridlines/>
        <c:numFmt formatCode="General" sourceLinked="1"/>
        <c:tickLblPos val="nextTo"/>
        <c:crossAx val="6346240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TT_2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921417915608746"/>
          <c:y val="0.16401848541938402"/>
          <c:w val="0.65401686771587675"/>
          <c:h val="0.6721710706407104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layout/>
              <c:numFmt formatCode="General" sourceLinked="0"/>
            </c:trendlineLbl>
          </c:trendline>
          <c:xVal>
            <c:numRef>
              <c:f>Foglio1!$B$131:$B$133</c:f>
              <c:numCache>
                <c:formatCode>0.000</c:formatCode>
                <c:ptCount val="3"/>
                <c:pt idx="0">
                  <c:v>-5.1272727272727282E-2</c:v>
                </c:pt>
                <c:pt idx="1">
                  <c:v>30.056368421052628</c:v>
                </c:pt>
                <c:pt idx="2">
                  <c:v>60.017473684210529</c:v>
                </c:pt>
              </c:numCache>
            </c:numRef>
          </c:xVal>
          <c:yVal>
            <c:numRef>
              <c:f>Foglio1!$C$131:$C$133</c:f>
              <c:numCache>
                <c:formatCode>0.000</c:formatCode>
                <c:ptCount val="3"/>
                <c:pt idx="0">
                  <c:v>0.67110757575757585</c:v>
                </c:pt>
                <c:pt idx="1">
                  <c:v>28.472577352941176</c:v>
                </c:pt>
                <c:pt idx="2">
                  <c:v>59.061305600000011</c:v>
                </c:pt>
              </c:numCache>
            </c:numRef>
          </c:yVal>
        </c:ser>
        <c:axId val="67920640"/>
        <c:axId val="67922560"/>
      </c:scatterChart>
      <c:valAx>
        <c:axId val="67920640"/>
        <c:scaling>
          <c:orientation val="minMax"/>
          <c:max val="61"/>
          <c:min val="-0.1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PT_100 Reference Temperature [°C]</a:t>
                </a:r>
              </a:p>
            </c:rich>
          </c:tx>
          <c:layout/>
        </c:title>
        <c:numFmt formatCode="0.000" sourceLinked="1"/>
        <c:tickLblPos val="nextTo"/>
        <c:crossAx val="67922560"/>
        <c:crosses val="autoZero"/>
        <c:crossBetween val="midCat"/>
      </c:valAx>
      <c:valAx>
        <c:axId val="679225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TT_1 Temperature [°C]</a:t>
                </a:r>
              </a:p>
            </c:rich>
          </c:tx>
          <c:layout/>
        </c:title>
        <c:numFmt formatCode="0.000" sourceLinked="1"/>
        <c:tickLblPos val="nextTo"/>
        <c:crossAx val="67920640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TT_3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5921417915608746"/>
          <c:y val="0.16401848541938402"/>
          <c:w val="0.65401686771587675"/>
          <c:h val="0.6721710706407104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numFmt formatCode="General" sourceLinked="0"/>
            </c:trendlineLbl>
          </c:trendline>
          <c:xVal>
            <c:numRef>
              <c:f>Foglio1!$B$136:$B$138</c:f>
              <c:numCache>
                <c:formatCode>0.000</c:formatCode>
                <c:ptCount val="3"/>
                <c:pt idx="0">
                  <c:v>-5.1272727272727282E-2</c:v>
                </c:pt>
                <c:pt idx="1">
                  <c:v>30.056368421052628</c:v>
                </c:pt>
                <c:pt idx="2">
                  <c:v>60.017473684210529</c:v>
                </c:pt>
              </c:numCache>
            </c:numRef>
          </c:xVal>
          <c:yVal>
            <c:numRef>
              <c:f>Foglio1!$C$136:$C$138</c:f>
              <c:numCache>
                <c:formatCode>0.000</c:formatCode>
                <c:ptCount val="3"/>
                <c:pt idx="0">
                  <c:v>0.46528724242424241</c:v>
                </c:pt>
                <c:pt idx="1">
                  <c:v>29.61251929411765</c:v>
                </c:pt>
                <c:pt idx="2">
                  <c:v>59.002448685714285</c:v>
                </c:pt>
              </c:numCache>
            </c:numRef>
          </c:yVal>
        </c:ser>
        <c:axId val="67943808"/>
        <c:axId val="67958272"/>
      </c:scatterChart>
      <c:valAx>
        <c:axId val="67943808"/>
        <c:scaling>
          <c:orientation val="minMax"/>
          <c:max val="61"/>
          <c:min val="-0.1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PT_100 Reference Temperature [°C]</a:t>
                </a:r>
              </a:p>
            </c:rich>
          </c:tx>
        </c:title>
        <c:numFmt formatCode="0.000" sourceLinked="1"/>
        <c:tickLblPos val="nextTo"/>
        <c:crossAx val="67958272"/>
        <c:crosses val="autoZero"/>
        <c:crossBetween val="midCat"/>
      </c:valAx>
      <c:valAx>
        <c:axId val="679582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TT_1 Temperature [°C]</a:t>
                </a:r>
              </a:p>
            </c:rich>
          </c:tx>
        </c:title>
        <c:numFmt formatCode="0.000" sourceLinked="1"/>
        <c:tickLblPos val="nextTo"/>
        <c:crossAx val="67943808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TT_4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921417915608746"/>
          <c:y val="0.16401848541938402"/>
          <c:w val="0.65401686771587675"/>
          <c:h val="0.6721710706407104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dLbls>
            <c:dLblPos val="t"/>
            <c:showVal val="1"/>
            <c:showCatName val="1"/>
          </c:dLbls>
          <c:trendline>
            <c:trendlineType val="linear"/>
            <c:dispEq val="1"/>
            <c:trendlineLbl>
              <c:layout/>
              <c:numFmt formatCode="General" sourceLinked="0"/>
            </c:trendlineLbl>
          </c:trendline>
          <c:xVal>
            <c:numRef>
              <c:f>Foglio1!$F$126:$F$128</c:f>
              <c:numCache>
                <c:formatCode>0.000</c:formatCode>
                <c:ptCount val="3"/>
                <c:pt idx="0">
                  <c:v>-5.1272727272727282E-2</c:v>
                </c:pt>
                <c:pt idx="1">
                  <c:v>30.056368421052628</c:v>
                </c:pt>
                <c:pt idx="2">
                  <c:v>60.017473684210529</c:v>
                </c:pt>
              </c:numCache>
            </c:numRef>
          </c:xVal>
          <c:yVal>
            <c:numRef>
              <c:f>Foglio1!$G$126:$G$128</c:f>
              <c:numCache>
                <c:formatCode>0.000</c:formatCode>
                <c:ptCount val="3"/>
                <c:pt idx="0">
                  <c:v>0.44113072727272729</c:v>
                </c:pt>
                <c:pt idx="1">
                  <c:v>29.734054352941172</c:v>
                </c:pt>
                <c:pt idx="2">
                  <c:v>59.4114808</c:v>
                </c:pt>
              </c:numCache>
            </c:numRef>
          </c:yVal>
        </c:ser>
        <c:axId val="126782080"/>
        <c:axId val="126788352"/>
      </c:scatterChart>
      <c:valAx>
        <c:axId val="126782080"/>
        <c:scaling>
          <c:orientation val="minMax"/>
          <c:max val="61"/>
          <c:min val="-0.1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PT_100 Reference Temperature [°C]</a:t>
                </a:r>
              </a:p>
            </c:rich>
          </c:tx>
          <c:layout/>
        </c:title>
        <c:numFmt formatCode="0.000" sourceLinked="1"/>
        <c:tickLblPos val="nextTo"/>
        <c:crossAx val="126788352"/>
        <c:crosses val="autoZero"/>
        <c:crossBetween val="midCat"/>
      </c:valAx>
      <c:valAx>
        <c:axId val="1267883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TT_1 Temperature [°C]</a:t>
                </a:r>
              </a:p>
            </c:rich>
          </c:tx>
          <c:layout/>
        </c:title>
        <c:numFmt formatCode="0.000" sourceLinked="1"/>
        <c:tickLblPos val="nextTo"/>
        <c:crossAx val="126782080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TT_5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921417915608746"/>
          <c:y val="0.16401848541938402"/>
          <c:w val="0.65401686771587675"/>
          <c:h val="0.6721710706407104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layout/>
              <c:numFmt formatCode="General" sourceLinked="0"/>
            </c:trendlineLbl>
          </c:trendline>
          <c:xVal>
            <c:numRef>
              <c:f>Foglio1!$F$131:$F$133</c:f>
              <c:numCache>
                <c:formatCode>0.000</c:formatCode>
                <c:ptCount val="3"/>
                <c:pt idx="0">
                  <c:v>-5.1272727272727282E-2</c:v>
                </c:pt>
                <c:pt idx="1">
                  <c:v>30.056368421052628</c:v>
                </c:pt>
                <c:pt idx="2">
                  <c:v>60.017473684210529</c:v>
                </c:pt>
              </c:numCache>
            </c:numRef>
          </c:xVal>
          <c:yVal>
            <c:numRef>
              <c:f>Foglio1!$G$131:$G$133</c:f>
              <c:numCache>
                <c:formatCode>0.000</c:formatCode>
                <c:ptCount val="3"/>
                <c:pt idx="0">
                  <c:v>0.55960003030303029</c:v>
                </c:pt>
                <c:pt idx="1">
                  <c:v>30.037472529411769</c:v>
                </c:pt>
                <c:pt idx="2">
                  <c:v>59.521967314285703</c:v>
                </c:pt>
              </c:numCache>
            </c:numRef>
          </c:yVal>
        </c:ser>
        <c:axId val="128189952"/>
        <c:axId val="128191872"/>
      </c:scatterChart>
      <c:valAx>
        <c:axId val="128189952"/>
        <c:scaling>
          <c:orientation val="minMax"/>
          <c:max val="61"/>
          <c:min val="-0.1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PT_100 Reference Temperature [°C]</a:t>
                </a:r>
              </a:p>
            </c:rich>
          </c:tx>
          <c:layout/>
        </c:title>
        <c:numFmt formatCode="0.000" sourceLinked="1"/>
        <c:tickLblPos val="nextTo"/>
        <c:crossAx val="128191872"/>
        <c:crosses val="autoZero"/>
        <c:crossBetween val="midCat"/>
      </c:valAx>
      <c:valAx>
        <c:axId val="1281918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TT_1 Temperature [°C]</a:t>
                </a:r>
              </a:p>
            </c:rich>
          </c:tx>
          <c:layout/>
        </c:title>
        <c:numFmt formatCode="0.000" sourceLinked="1"/>
        <c:tickLblPos val="nextTo"/>
        <c:crossAx val="128189952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TT_6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5921417915608746"/>
          <c:y val="0.16401848541938402"/>
          <c:w val="0.65401686771587675"/>
          <c:h val="0.6721710706407104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numFmt formatCode="General" sourceLinked="0"/>
            </c:trendlineLbl>
          </c:trendline>
          <c:xVal>
            <c:numRef>
              <c:f>Foglio1!$F$136:$F$138</c:f>
              <c:numCache>
                <c:formatCode>0.000</c:formatCode>
                <c:ptCount val="3"/>
                <c:pt idx="0">
                  <c:v>-5.1272727272727282E-2</c:v>
                </c:pt>
                <c:pt idx="1">
                  <c:v>30.056368421052628</c:v>
                </c:pt>
                <c:pt idx="2">
                  <c:v>60.017473684210529</c:v>
                </c:pt>
              </c:numCache>
            </c:numRef>
          </c:xVal>
          <c:yVal>
            <c:numRef>
              <c:f>Foglio1!$G$136:$G$138</c:f>
              <c:numCache>
                <c:formatCode>0.000</c:formatCode>
                <c:ptCount val="3"/>
                <c:pt idx="0">
                  <c:v>0.57706493939393932</c:v>
                </c:pt>
                <c:pt idx="1">
                  <c:v>30.075517235294118</c:v>
                </c:pt>
                <c:pt idx="2">
                  <c:v>59.514404571428571</c:v>
                </c:pt>
              </c:numCache>
            </c:numRef>
          </c:yVal>
        </c:ser>
        <c:axId val="128242048"/>
        <c:axId val="128243968"/>
      </c:scatterChart>
      <c:valAx>
        <c:axId val="128242048"/>
        <c:scaling>
          <c:orientation val="minMax"/>
          <c:max val="61"/>
          <c:min val="-0.1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PT_100 Reference Temperature [°C]</a:t>
                </a:r>
              </a:p>
            </c:rich>
          </c:tx>
        </c:title>
        <c:numFmt formatCode="0.000" sourceLinked="1"/>
        <c:tickLblPos val="nextTo"/>
        <c:crossAx val="128243968"/>
        <c:crosses val="autoZero"/>
        <c:crossBetween val="midCat"/>
      </c:valAx>
      <c:valAx>
        <c:axId val="1282439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TT_1 Temperature [°C]</a:t>
                </a:r>
              </a:p>
            </c:rich>
          </c:tx>
        </c:title>
        <c:numFmt formatCode="0.000" sourceLinked="1"/>
        <c:tickLblPos val="nextTo"/>
        <c:crossAx val="128242048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TT_7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921417915608746"/>
          <c:y val="0.16401848541938402"/>
          <c:w val="0.65401686771587675"/>
          <c:h val="0.6721710706407104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layout/>
              <c:numFmt formatCode="General" sourceLinked="0"/>
            </c:trendlineLbl>
          </c:trendline>
          <c:xVal>
            <c:numRef>
              <c:f>Foglio1!$J$126:$J$128</c:f>
              <c:numCache>
                <c:formatCode>0.000</c:formatCode>
                <c:ptCount val="3"/>
                <c:pt idx="0">
                  <c:v>-5.1272727272727282E-2</c:v>
                </c:pt>
                <c:pt idx="1">
                  <c:v>30.056368421052628</c:v>
                </c:pt>
                <c:pt idx="2">
                  <c:v>60.017473684210529</c:v>
                </c:pt>
              </c:numCache>
            </c:numRef>
          </c:xVal>
          <c:yVal>
            <c:numRef>
              <c:f>Foglio1!$K$126:$K$128</c:f>
              <c:numCache>
                <c:formatCode>0.000</c:formatCode>
                <c:ptCount val="3"/>
                <c:pt idx="0">
                  <c:v>0.56959766666666656</c:v>
                </c:pt>
                <c:pt idx="1">
                  <c:v>29.711818058823528</c:v>
                </c:pt>
                <c:pt idx="2">
                  <c:v>59.240429599999985</c:v>
                </c:pt>
              </c:numCache>
            </c:numRef>
          </c:yVal>
        </c:ser>
        <c:axId val="128338944"/>
        <c:axId val="128361600"/>
      </c:scatterChart>
      <c:valAx>
        <c:axId val="128338944"/>
        <c:scaling>
          <c:orientation val="minMax"/>
          <c:max val="61"/>
          <c:min val="-0.1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PT_100 Reference Temperature [°C]</a:t>
                </a:r>
              </a:p>
            </c:rich>
          </c:tx>
          <c:layout/>
        </c:title>
        <c:numFmt formatCode="0.000" sourceLinked="1"/>
        <c:tickLblPos val="nextTo"/>
        <c:crossAx val="128361600"/>
        <c:crosses val="autoZero"/>
        <c:crossBetween val="midCat"/>
      </c:valAx>
      <c:valAx>
        <c:axId val="12836160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TT_1 Temperature [°C]</a:t>
                </a:r>
              </a:p>
            </c:rich>
          </c:tx>
          <c:layout/>
        </c:title>
        <c:numFmt formatCode="0.000" sourceLinked="1"/>
        <c:tickLblPos val="nextTo"/>
        <c:crossAx val="128338944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TT_8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921417915608746"/>
          <c:y val="0.16401848541938402"/>
          <c:w val="0.65401686771587675"/>
          <c:h val="0.6721710706407104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layout/>
              <c:numFmt formatCode="General" sourceLinked="0"/>
            </c:trendlineLbl>
          </c:trendline>
          <c:xVal>
            <c:numRef>
              <c:f>Foglio1!$J$131:$J$133</c:f>
              <c:numCache>
                <c:formatCode>0.000</c:formatCode>
                <c:ptCount val="3"/>
                <c:pt idx="0">
                  <c:v>-5.1272727272727282E-2</c:v>
                </c:pt>
                <c:pt idx="1">
                  <c:v>30.056368421052628</c:v>
                </c:pt>
                <c:pt idx="2">
                  <c:v>60.017473684210529</c:v>
                </c:pt>
              </c:numCache>
            </c:numRef>
          </c:xVal>
          <c:yVal>
            <c:numRef>
              <c:f>Foglio1!$K$131:$K$133</c:f>
              <c:numCache>
                <c:formatCode>0.000</c:formatCode>
                <c:ptCount val="3"/>
                <c:pt idx="0">
                  <c:v>0.51013803030303029</c:v>
                </c:pt>
                <c:pt idx="1">
                  <c:v>29.851785941176463</c:v>
                </c:pt>
                <c:pt idx="2">
                  <c:v>59.167638857142862</c:v>
                </c:pt>
              </c:numCache>
            </c:numRef>
          </c:yVal>
        </c:ser>
        <c:axId val="134244224"/>
        <c:axId val="134246400"/>
      </c:scatterChart>
      <c:valAx>
        <c:axId val="134244224"/>
        <c:scaling>
          <c:orientation val="minMax"/>
          <c:max val="61"/>
          <c:min val="-0.1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PT_100 Reference Temperature [°C]</a:t>
                </a:r>
              </a:p>
            </c:rich>
          </c:tx>
          <c:layout/>
        </c:title>
        <c:numFmt formatCode="0.000" sourceLinked="1"/>
        <c:tickLblPos val="nextTo"/>
        <c:crossAx val="134246400"/>
        <c:crosses val="autoZero"/>
        <c:crossBetween val="midCat"/>
      </c:valAx>
      <c:valAx>
        <c:axId val="13424640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TT_1 Temperature [°C]</a:t>
                </a:r>
              </a:p>
            </c:rich>
          </c:tx>
          <c:layout/>
        </c:title>
        <c:numFmt formatCode="0.000" sourceLinked="1"/>
        <c:tickLblPos val="nextTo"/>
        <c:crossAx val="134244224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TT_9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5921417915608746"/>
          <c:y val="0.16401848541938402"/>
          <c:w val="0.65401686771587675"/>
          <c:h val="0.6721710706407104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numFmt formatCode="General" sourceLinked="0"/>
            </c:trendlineLbl>
          </c:trendline>
          <c:xVal>
            <c:numRef>
              <c:f>Foglio1!$J$136:$J$138</c:f>
              <c:numCache>
                <c:formatCode>0.000</c:formatCode>
                <c:ptCount val="3"/>
                <c:pt idx="0">
                  <c:v>-5.1272727272727282E-2</c:v>
                </c:pt>
                <c:pt idx="1">
                  <c:v>30.056368421052628</c:v>
                </c:pt>
                <c:pt idx="2">
                  <c:v>60.017473684210529</c:v>
                </c:pt>
              </c:numCache>
            </c:numRef>
          </c:xVal>
          <c:yVal>
            <c:numRef>
              <c:f>Foglio1!$K$136:$K$138</c:f>
              <c:numCache>
                <c:formatCode>0.000</c:formatCode>
                <c:ptCount val="3"/>
                <c:pt idx="0">
                  <c:v>0.19056257575757579</c:v>
                </c:pt>
                <c:pt idx="1">
                  <c:v>29.80299070588234</c:v>
                </c:pt>
                <c:pt idx="2">
                  <c:v>60.003790171428562</c:v>
                </c:pt>
              </c:numCache>
            </c:numRef>
          </c:yVal>
        </c:ser>
        <c:axId val="134275456"/>
        <c:axId val="134277376"/>
      </c:scatterChart>
      <c:valAx>
        <c:axId val="134275456"/>
        <c:scaling>
          <c:orientation val="minMax"/>
          <c:max val="61"/>
          <c:min val="-0.1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PT_100 Reference Temperature [°C]</a:t>
                </a:r>
              </a:p>
            </c:rich>
          </c:tx>
        </c:title>
        <c:numFmt formatCode="0.000" sourceLinked="1"/>
        <c:tickLblPos val="nextTo"/>
        <c:crossAx val="134277376"/>
        <c:crosses val="autoZero"/>
        <c:crossBetween val="midCat"/>
      </c:valAx>
      <c:valAx>
        <c:axId val="1342773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TT_1 Temperature [°C]</a:t>
                </a:r>
              </a:p>
            </c:rich>
          </c:tx>
        </c:title>
        <c:numFmt formatCode="0.000" sourceLinked="1"/>
        <c:tickLblPos val="nextTo"/>
        <c:crossAx val="134275456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139</xdr:row>
      <xdr:rowOff>3810</xdr:rowOff>
    </xdr:from>
    <xdr:to>
      <xdr:col>8</xdr:col>
      <xdr:colOff>388620</xdr:colOff>
      <xdr:row>156</xdr:row>
      <xdr:rowOff>0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91440</xdr:colOff>
      <xdr:row>156</xdr:row>
      <xdr:rowOff>167640</xdr:rowOff>
    </xdr:from>
    <xdr:to>
      <xdr:col>8</xdr:col>
      <xdr:colOff>388620</xdr:colOff>
      <xdr:row>173</xdr:row>
      <xdr:rowOff>163830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106680</xdr:colOff>
      <xdr:row>175</xdr:row>
      <xdr:rowOff>45720</xdr:rowOff>
    </xdr:from>
    <xdr:to>
      <xdr:col>8</xdr:col>
      <xdr:colOff>403860</xdr:colOff>
      <xdr:row>192</xdr:row>
      <xdr:rowOff>41910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139</xdr:row>
      <xdr:rowOff>0</xdr:rowOff>
    </xdr:from>
    <xdr:to>
      <xdr:col>17</xdr:col>
      <xdr:colOff>68580</xdr:colOff>
      <xdr:row>155</xdr:row>
      <xdr:rowOff>179070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157</xdr:row>
      <xdr:rowOff>0</xdr:rowOff>
    </xdr:from>
    <xdr:to>
      <xdr:col>17</xdr:col>
      <xdr:colOff>68580</xdr:colOff>
      <xdr:row>173</xdr:row>
      <xdr:rowOff>179070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175</xdr:row>
      <xdr:rowOff>68580</xdr:rowOff>
    </xdr:from>
    <xdr:to>
      <xdr:col>17</xdr:col>
      <xdr:colOff>68580</xdr:colOff>
      <xdr:row>192</xdr:row>
      <xdr:rowOff>64770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381000</xdr:colOff>
      <xdr:row>139</xdr:row>
      <xdr:rowOff>0</xdr:rowOff>
    </xdr:from>
    <xdr:to>
      <xdr:col>27</xdr:col>
      <xdr:colOff>358140</xdr:colOff>
      <xdr:row>155</xdr:row>
      <xdr:rowOff>179070</xdr:rowOff>
    </xdr:to>
    <xdr:graphicFrame macro="">
      <xdr:nvGraphicFramePr>
        <xdr:cNvPr id="15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388620</xdr:colOff>
      <xdr:row>157</xdr:row>
      <xdr:rowOff>0</xdr:rowOff>
    </xdr:from>
    <xdr:to>
      <xdr:col>27</xdr:col>
      <xdr:colOff>365760</xdr:colOff>
      <xdr:row>173</xdr:row>
      <xdr:rowOff>179070</xdr:rowOff>
    </xdr:to>
    <xdr:graphicFrame macro="">
      <xdr:nvGraphicFramePr>
        <xdr:cNvPr id="16" name="Gra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419100</xdr:colOff>
      <xdr:row>175</xdr:row>
      <xdr:rowOff>60960</xdr:rowOff>
    </xdr:from>
    <xdr:to>
      <xdr:col>27</xdr:col>
      <xdr:colOff>396240</xdr:colOff>
      <xdr:row>192</xdr:row>
      <xdr:rowOff>57150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28</xdr:col>
      <xdr:colOff>0</xdr:colOff>
      <xdr:row>139</xdr:row>
      <xdr:rowOff>0</xdr:rowOff>
    </xdr:from>
    <xdr:to>
      <xdr:col>37</xdr:col>
      <xdr:colOff>586740</xdr:colOff>
      <xdr:row>155</xdr:row>
      <xdr:rowOff>179070</xdr:rowOff>
    </xdr:to>
    <xdr:graphicFrame macro="">
      <xdr:nvGraphicFramePr>
        <xdr:cNvPr id="18" name="Gra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0</xdr:colOff>
      <xdr:row>157</xdr:row>
      <xdr:rowOff>0</xdr:rowOff>
    </xdr:from>
    <xdr:to>
      <xdr:col>37</xdr:col>
      <xdr:colOff>586740</xdr:colOff>
      <xdr:row>173</xdr:row>
      <xdr:rowOff>179070</xdr:rowOff>
    </xdr:to>
    <xdr:graphicFrame macro="">
      <xdr:nvGraphicFramePr>
        <xdr:cNvPr id="19" name="Gra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28</xdr:col>
      <xdr:colOff>0</xdr:colOff>
      <xdr:row>175</xdr:row>
      <xdr:rowOff>0</xdr:rowOff>
    </xdr:from>
    <xdr:to>
      <xdr:col>37</xdr:col>
      <xdr:colOff>586740</xdr:colOff>
      <xdr:row>191</xdr:row>
      <xdr:rowOff>179070</xdr:rowOff>
    </xdr:to>
    <xdr:graphicFrame macro="">
      <xdr:nvGraphicFramePr>
        <xdr:cNvPr id="20" name="Gra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793750</xdr:colOff>
      <xdr:row>7</xdr:row>
      <xdr:rowOff>0</xdr:rowOff>
    </xdr:from>
    <xdr:to>
      <xdr:col>13</xdr:col>
      <xdr:colOff>603250</xdr:colOff>
      <xdr:row>21</xdr:row>
      <xdr:rowOff>74083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476250</xdr:colOff>
      <xdr:row>47</xdr:row>
      <xdr:rowOff>21167</xdr:rowOff>
    </xdr:from>
    <xdr:to>
      <xdr:col>11</xdr:col>
      <xdr:colOff>232833</xdr:colOff>
      <xdr:row>72</xdr:row>
      <xdr:rowOff>127000</xdr:rowOff>
    </xdr:to>
    <xdr:graphicFrame macro="">
      <xdr:nvGraphicFramePr>
        <xdr:cNvPr id="22" name="Gra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560917</xdr:colOff>
      <xdr:row>95</xdr:row>
      <xdr:rowOff>105833</xdr:rowOff>
    </xdr:from>
    <xdr:to>
      <xdr:col>12</xdr:col>
      <xdr:colOff>814917</xdr:colOff>
      <xdr:row>115</xdr:row>
      <xdr:rowOff>127000</xdr:rowOff>
    </xdr:to>
    <xdr:graphicFrame macro="">
      <xdr:nvGraphicFramePr>
        <xdr:cNvPr id="23" name="Gra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793750</xdr:colOff>
      <xdr:row>85</xdr:row>
      <xdr:rowOff>0</xdr:rowOff>
    </xdr:from>
    <xdr:to>
      <xdr:col>11</xdr:col>
      <xdr:colOff>232833</xdr:colOff>
      <xdr:row>99</xdr:row>
      <xdr:rowOff>74083</xdr:rowOff>
    </xdr:to>
    <xdr:graphicFrame macro="">
      <xdr:nvGraphicFramePr>
        <xdr:cNvPr id="24" name="Gra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793750</xdr:colOff>
      <xdr:row>45</xdr:row>
      <xdr:rowOff>0</xdr:rowOff>
    </xdr:from>
    <xdr:to>
      <xdr:col>11</xdr:col>
      <xdr:colOff>232833</xdr:colOff>
      <xdr:row>59</xdr:row>
      <xdr:rowOff>74084</xdr:rowOff>
    </xdr:to>
    <xdr:graphicFrame macro="">
      <xdr:nvGraphicFramePr>
        <xdr:cNvPr id="25" name="Gra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793750</xdr:colOff>
      <xdr:row>17</xdr:row>
      <xdr:rowOff>52916</xdr:rowOff>
    </xdr:from>
    <xdr:to>
      <xdr:col>11</xdr:col>
      <xdr:colOff>232833</xdr:colOff>
      <xdr:row>31</xdr:row>
      <xdr:rowOff>127000</xdr:rowOff>
    </xdr:to>
    <xdr:graphicFrame macro="">
      <xdr:nvGraphicFramePr>
        <xdr:cNvPr id="26" name="Gra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28</xdr:col>
      <xdr:colOff>10584</xdr:colOff>
      <xdr:row>103</xdr:row>
      <xdr:rowOff>84667</xdr:rowOff>
    </xdr:from>
    <xdr:to>
      <xdr:col>35</xdr:col>
      <xdr:colOff>285750</xdr:colOff>
      <xdr:row>120</xdr:row>
      <xdr:rowOff>148166</xdr:rowOff>
    </xdr:to>
    <xdr:graphicFrame macro="">
      <xdr:nvGraphicFramePr>
        <xdr:cNvPr id="27" name="Grafico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38"/>
  <sheetViews>
    <sheetView tabSelected="1" topLeftCell="Q117" zoomScale="90" zoomScaleNormal="90" workbookViewId="0">
      <selection activeCell="Y128" sqref="Y128"/>
    </sheetView>
  </sheetViews>
  <sheetFormatPr defaultRowHeight="15"/>
  <cols>
    <col min="1" max="1" width="10.28515625" style="3" customWidth="1"/>
    <col min="2" max="2" width="12.28515625" bestFit="1" customWidth="1"/>
    <col min="3" max="10" width="12.7109375" bestFit="1" customWidth="1"/>
    <col min="11" max="11" width="13.42578125" bestFit="1" customWidth="1"/>
    <col min="12" max="12" width="13" bestFit="1" customWidth="1"/>
    <col min="13" max="13" width="13.42578125" bestFit="1" customWidth="1"/>
    <col min="14" max="14" width="11.7109375" bestFit="1" customWidth="1"/>
    <col min="15" max="15" width="13.42578125" bestFit="1" customWidth="1"/>
    <col min="16" max="16" width="11.7109375" bestFit="1" customWidth="1"/>
    <col min="19" max="19" width="17.28515625" bestFit="1" customWidth="1"/>
    <col min="22" max="22" width="13.85546875" customWidth="1"/>
    <col min="23" max="23" width="8.42578125" customWidth="1"/>
    <col min="33" max="33" width="14.7109375" customWidth="1"/>
    <col min="34" max="34" width="18.140625" customWidth="1"/>
  </cols>
  <sheetData>
    <row r="1" spans="2:16" ht="18.75">
      <c r="B1" s="1" t="s">
        <v>12</v>
      </c>
      <c r="P1" s="10" t="s">
        <v>56</v>
      </c>
    </row>
    <row r="2" spans="2:16"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P2" s="4" t="s">
        <v>15</v>
      </c>
    </row>
    <row r="3" spans="2:16">
      <c r="B3">
        <v>0.43048900000000001</v>
      </c>
      <c r="C3">
        <v>0.74625699999999995</v>
      </c>
      <c r="D3">
        <v>0.51598200000000005</v>
      </c>
      <c r="E3">
        <v>0.47569400000000001</v>
      </c>
      <c r="F3">
        <v>0.56589599999999995</v>
      </c>
      <c r="G3">
        <v>0.59713899999999998</v>
      </c>
      <c r="H3">
        <v>0.60185500000000003</v>
      </c>
      <c r="I3">
        <v>0.53877799999999998</v>
      </c>
      <c r="J3">
        <v>0.18199599999999999</v>
      </c>
      <c r="K3">
        <v>0.38095699999999999</v>
      </c>
      <c r="L3">
        <v>0.34478700000000001</v>
      </c>
      <c r="M3">
        <v>0.67828500000000003</v>
      </c>
      <c r="P3" s="3">
        <v>-4.5999999999999999E-2</v>
      </c>
    </row>
    <row r="4" spans="2:16">
      <c r="B4">
        <v>0.43953100000000001</v>
      </c>
      <c r="C4">
        <v>0.75077499999999997</v>
      </c>
      <c r="D4">
        <v>0.52502199999999999</v>
      </c>
      <c r="E4">
        <v>0.47117399999999998</v>
      </c>
      <c r="F4">
        <v>0.56589599999999995</v>
      </c>
      <c r="G4">
        <v>0.60165900000000005</v>
      </c>
      <c r="H4">
        <v>0.60637399999999997</v>
      </c>
      <c r="I4">
        <v>0.53425800000000001</v>
      </c>
      <c r="J4">
        <v>0.19104099999999999</v>
      </c>
      <c r="K4">
        <v>0.38999899999999998</v>
      </c>
      <c r="L4">
        <v>0.36287199999999997</v>
      </c>
      <c r="M4">
        <v>0.68280300000000005</v>
      </c>
      <c r="P4" s="3">
        <v>-5.5E-2</v>
      </c>
    </row>
    <row r="5" spans="2:16">
      <c r="B5">
        <v>0.41801899999999997</v>
      </c>
      <c r="C5">
        <v>0.74734800000000001</v>
      </c>
      <c r="D5">
        <v>0.50803299999999996</v>
      </c>
      <c r="E5">
        <v>0.46322400000000002</v>
      </c>
      <c r="F5">
        <v>0.58506499999999995</v>
      </c>
      <c r="G5">
        <v>0.59371099999999999</v>
      </c>
      <c r="H5">
        <v>0.59862300000000002</v>
      </c>
      <c r="I5">
        <v>0.53534899999999996</v>
      </c>
      <c r="J5">
        <v>0.183088</v>
      </c>
      <c r="K5">
        <v>0.40013199999999999</v>
      </c>
      <c r="L5">
        <v>0.35492099999999999</v>
      </c>
      <c r="M5">
        <v>0.683894</v>
      </c>
      <c r="P5" s="3">
        <v>-5.5E-2</v>
      </c>
    </row>
    <row r="6" spans="2:16">
      <c r="B6">
        <v>0.40554299999999999</v>
      </c>
      <c r="C6">
        <v>0.72584300000000002</v>
      </c>
      <c r="D6">
        <v>0.49555900000000003</v>
      </c>
      <c r="E6">
        <v>0.45978999999999998</v>
      </c>
      <c r="F6">
        <v>0.58143500000000004</v>
      </c>
      <c r="G6">
        <v>0.60383600000000004</v>
      </c>
      <c r="H6">
        <v>0.58143500000000004</v>
      </c>
      <c r="I6">
        <v>0.53191600000000006</v>
      </c>
      <c r="J6">
        <v>0.17060700000000001</v>
      </c>
      <c r="K6">
        <v>0.396698</v>
      </c>
      <c r="L6">
        <v>0.35148699999999999</v>
      </c>
      <c r="M6">
        <v>0.68046200000000001</v>
      </c>
      <c r="P6" s="3">
        <v>-0.05</v>
      </c>
    </row>
    <row r="7" spans="2:16">
      <c r="B7">
        <v>0.407719</v>
      </c>
      <c r="C7">
        <v>0.72350000000000003</v>
      </c>
      <c r="D7">
        <v>0.484371</v>
      </c>
      <c r="E7">
        <v>0.43956099999999998</v>
      </c>
      <c r="F7">
        <v>0.56572999999999996</v>
      </c>
      <c r="G7">
        <v>0.58793399999999996</v>
      </c>
      <c r="H7">
        <v>0.59284599999999998</v>
      </c>
      <c r="I7">
        <v>0.52053199999999999</v>
      </c>
      <c r="J7">
        <v>0.17730699999999999</v>
      </c>
      <c r="K7">
        <v>0.39887400000000001</v>
      </c>
      <c r="L7">
        <v>0.34914200000000001</v>
      </c>
      <c r="M7">
        <v>0.67359999999999998</v>
      </c>
      <c r="P7" s="3">
        <v>-5.3999999999999999E-2</v>
      </c>
    </row>
    <row r="8" spans="2:16">
      <c r="B8">
        <v>0.42128100000000002</v>
      </c>
      <c r="C8">
        <v>0.71898099999999998</v>
      </c>
      <c r="D8">
        <v>0.484371</v>
      </c>
      <c r="E8">
        <v>0.47100700000000001</v>
      </c>
      <c r="F8">
        <v>0.56572999999999996</v>
      </c>
      <c r="G8">
        <v>0.57889500000000005</v>
      </c>
      <c r="H8">
        <v>0.601885</v>
      </c>
      <c r="I8">
        <v>0.52957200000000004</v>
      </c>
      <c r="J8">
        <v>0.18202599999999999</v>
      </c>
      <c r="K8">
        <v>0.403395</v>
      </c>
      <c r="L8">
        <v>0.34914200000000001</v>
      </c>
      <c r="M8">
        <v>0.678118</v>
      </c>
      <c r="P8" s="3">
        <v>-5.3999999999999999E-2</v>
      </c>
    </row>
    <row r="9" spans="2:16">
      <c r="B9">
        <v>0.39544299999999999</v>
      </c>
      <c r="C9">
        <v>0.71103400000000005</v>
      </c>
      <c r="D9">
        <v>0.48546099999999998</v>
      </c>
      <c r="E9">
        <v>0.44064999999999999</v>
      </c>
      <c r="F9">
        <v>0.56681899999999996</v>
      </c>
      <c r="G9">
        <v>0.58450400000000002</v>
      </c>
      <c r="H9">
        <v>0.59393600000000002</v>
      </c>
      <c r="I9">
        <v>0.53518100000000002</v>
      </c>
      <c r="J9">
        <v>0.178397</v>
      </c>
      <c r="K9">
        <v>0.39996399999999999</v>
      </c>
      <c r="L9">
        <v>0.35023199999999999</v>
      </c>
      <c r="M9">
        <v>0.67920700000000001</v>
      </c>
      <c r="P9" s="3">
        <v>-5.7000000000000002E-2</v>
      </c>
    </row>
    <row r="10" spans="2:16">
      <c r="B10">
        <v>0.41101799999999999</v>
      </c>
      <c r="C10">
        <v>0.69968600000000003</v>
      </c>
      <c r="D10">
        <v>0.49199399999999999</v>
      </c>
      <c r="E10">
        <v>0.45642100000000002</v>
      </c>
      <c r="F10">
        <v>0.55998800000000004</v>
      </c>
      <c r="G10">
        <v>0.57767400000000002</v>
      </c>
      <c r="H10">
        <v>0.59614400000000001</v>
      </c>
      <c r="I10">
        <v>0.52383000000000002</v>
      </c>
      <c r="J10">
        <v>0.18965199999999999</v>
      </c>
      <c r="K10">
        <v>0.38408900000000001</v>
      </c>
      <c r="L10">
        <v>0.352441</v>
      </c>
      <c r="M10">
        <v>0.66353700000000004</v>
      </c>
      <c r="P10" s="3">
        <v>-4.7E-2</v>
      </c>
    </row>
    <row r="11" spans="2:16">
      <c r="B11">
        <v>0.39313100000000001</v>
      </c>
      <c r="C11">
        <v>0.69968600000000003</v>
      </c>
      <c r="D11">
        <v>0.48295300000000002</v>
      </c>
      <c r="E11">
        <v>0.45170399999999999</v>
      </c>
      <c r="F11">
        <v>0.55998800000000004</v>
      </c>
      <c r="G11">
        <v>0.57767400000000002</v>
      </c>
      <c r="H11">
        <v>0.58258600000000005</v>
      </c>
      <c r="I11">
        <v>0.51027</v>
      </c>
      <c r="J11">
        <v>0.17608399999999999</v>
      </c>
      <c r="K11">
        <v>0.38408900000000001</v>
      </c>
      <c r="L11">
        <v>0.34792000000000001</v>
      </c>
      <c r="M11">
        <v>0.67689699999999997</v>
      </c>
      <c r="P11" s="3">
        <v>-5.8000000000000003E-2</v>
      </c>
    </row>
    <row r="12" spans="2:16">
      <c r="B12">
        <v>0.38640099999999999</v>
      </c>
      <c r="C12">
        <v>0.68844099999999997</v>
      </c>
      <c r="D12">
        <v>0.46718300000000001</v>
      </c>
      <c r="E12">
        <v>0.42708800000000002</v>
      </c>
      <c r="F12">
        <v>0.56229899999999999</v>
      </c>
      <c r="G12">
        <v>0.58902299999999996</v>
      </c>
      <c r="H12">
        <v>0.57133800000000001</v>
      </c>
      <c r="I12">
        <v>0.499218</v>
      </c>
      <c r="J12">
        <v>0.169548</v>
      </c>
      <c r="K12">
        <v>0.36831599999999998</v>
      </c>
      <c r="L12">
        <v>0.35023199999999999</v>
      </c>
      <c r="M12">
        <v>0.67017000000000004</v>
      </c>
      <c r="P12" s="3">
        <v>-4.3999999999999997E-2</v>
      </c>
    </row>
    <row r="13" spans="2:16">
      <c r="B13">
        <v>0.38065599999999999</v>
      </c>
      <c r="C13">
        <v>0.68289599999999995</v>
      </c>
      <c r="D13">
        <v>0.46595999999999999</v>
      </c>
      <c r="E13">
        <v>0.43470999999999999</v>
      </c>
      <c r="F13">
        <v>0.57011500000000004</v>
      </c>
      <c r="G13">
        <v>0.57424200000000003</v>
      </c>
      <c r="H13">
        <v>0.58367400000000003</v>
      </c>
      <c r="I13">
        <v>0.51135799999999998</v>
      </c>
      <c r="J13">
        <v>0.186415</v>
      </c>
      <c r="K13">
        <v>0.38065599999999999</v>
      </c>
      <c r="L13">
        <v>0.35352899999999998</v>
      </c>
      <c r="M13">
        <v>0.68250299999999997</v>
      </c>
      <c r="P13" s="3">
        <v>-5.8000000000000003E-2</v>
      </c>
    </row>
    <row r="14" spans="2:16">
      <c r="B14">
        <v>0.37379099999999998</v>
      </c>
      <c r="C14">
        <v>0.68507099999999999</v>
      </c>
      <c r="D14">
        <v>0.468136</v>
      </c>
      <c r="E14">
        <v>0.436886</v>
      </c>
      <c r="F14">
        <v>0.55873200000000001</v>
      </c>
      <c r="G14">
        <v>0.57189800000000002</v>
      </c>
      <c r="H14">
        <v>0.57229099999999999</v>
      </c>
      <c r="I14">
        <v>0.52709399999999995</v>
      </c>
      <c r="J14">
        <v>0.17502400000000001</v>
      </c>
      <c r="K14">
        <v>0.38283299999999998</v>
      </c>
      <c r="L14">
        <v>0.36474800000000002</v>
      </c>
      <c r="M14">
        <v>0.671122</v>
      </c>
      <c r="P14" s="3">
        <v>-5.1999999999999998E-2</v>
      </c>
    </row>
    <row r="15" spans="2:16">
      <c r="B15">
        <v>0.39078499999999999</v>
      </c>
      <c r="C15">
        <v>0.66590700000000003</v>
      </c>
      <c r="D15">
        <v>0.462723</v>
      </c>
      <c r="E15">
        <v>0.43579600000000002</v>
      </c>
      <c r="F15">
        <v>0.55312300000000003</v>
      </c>
      <c r="G15">
        <v>0.57532799999999995</v>
      </c>
      <c r="H15">
        <v>0.56668200000000002</v>
      </c>
      <c r="I15">
        <v>0.50812100000000004</v>
      </c>
      <c r="J15">
        <v>0.191828</v>
      </c>
      <c r="K15">
        <v>0.372701</v>
      </c>
      <c r="L15">
        <v>0.35913699999999998</v>
      </c>
      <c r="M15">
        <v>0.67003299999999999</v>
      </c>
      <c r="P15" s="3">
        <v>-4.9000000000000002E-2</v>
      </c>
    </row>
    <row r="16" spans="2:16">
      <c r="B16">
        <v>0.37379099999999998</v>
      </c>
      <c r="C16">
        <v>0.65795899999999996</v>
      </c>
      <c r="D16">
        <v>0.463812</v>
      </c>
      <c r="E16">
        <v>0.41899999999999998</v>
      </c>
      <c r="F16">
        <v>0.55421299999999996</v>
      </c>
      <c r="G16">
        <v>0.55833900000000003</v>
      </c>
      <c r="H16">
        <v>0.56325199999999997</v>
      </c>
      <c r="I16">
        <v>0.52277099999999999</v>
      </c>
      <c r="J16">
        <v>0.17502400000000001</v>
      </c>
      <c r="K16">
        <v>0.40091700000000002</v>
      </c>
      <c r="L16">
        <v>0.36926900000000001</v>
      </c>
      <c r="M16">
        <v>0.67564100000000005</v>
      </c>
      <c r="P16" s="3">
        <v>-4.5999999999999999E-2</v>
      </c>
    </row>
    <row r="17" spans="2:16">
      <c r="B17">
        <v>0.38504500000000003</v>
      </c>
      <c r="C17">
        <v>0.68276400000000004</v>
      </c>
      <c r="D17">
        <v>0.456787</v>
      </c>
      <c r="E17">
        <v>0.43005700000000002</v>
      </c>
      <c r="F17">
        <v>0.560944</v>
      </c>
      <c r="G17">
        <v>0.55170799999999998</v>
      </c>
      <c r="H17">
        <v>0.560944</v>
      </c>
      <c r="I17">
        <v>0.50218600000000002</v>
      </c>
      <c r="J17">
        <v>0.190805</v>
      </c>
      <c r="K17">
        <v>0.38052399999999997</v>
      </c>
      <c r="L17">
        <v>0.35339700000000002</v>
      </c>
      <c r="M17">
        <v>0.66901200000000005</v>
      </c>
      <c r="P17" s="3">
        <v>-5.6000000000000001E-2</v>
      </c>
    </row>
    <row r="18" spans="2:16">
      <c r="B18">
        <v>0.37365700000000002</v>
      </c>
      <c r="C18">
        <v>0.66234400000000004</v>
      </c>
      <c r="D18">
        <v>0.46348200000000001</v>
      </c>
      <c r="E18">
        <v>0.44127300000000003</v>
      </c>
      <c r="F18">
        <v>0.54503999999999997</v>
      </c>
      <c r="G18">
        <v>0.55840199999999995</v>
      </c>
      <c r="H18">
        <v>0.57215700000000003</v>
      </c>
      <c r="I18">
        <v>0.51792099999999996</v>
      </c>
      <c r="J18">
        <v>0.18826200000000001</v>
      </c>
      <c r="K18">
        <v>0.37817800000000001</v>
      </c>
      <c r="L18">
        <v>0.36461500000000002</v>
      </c>
      <c r="M18">
        <v>0.68906299999999998</v>
      </c>
      <c r="P18" s="3">
        <v>-5.5E-2</v>
      </c>
    </row>
    <row r="19" spans="2:16">
      <c r="B19">
        <v>0.38943100000000003</v>
      </c>
      <c r="C19">
        <v>0.67359199999999997</v>
      </c>
      <c r="D19">
        <v>0.46117200000000003</v>
      </c>
      <c r="E19">
        <v>0.45272099999999998</v>
      </c>
      <c r="F19">
        <v>0.56532899999999997</v>
      </c>
      <c r="G19">
        <v>0.57849399999999995</v>
      </c>
      <c r="H19">
        <v>0.58340700000000001</v>
      </c>
      <c r="I19">
        <v>0.50224800000000003</v>
      </c>
      <c r="J19">
        <v>0.18595100000000001</v>
      </c>
      <c r="K19">
        <v>0.38490999999999997</v>
      </c>
      <c r="L19">
        <v>0.36230499999999999</v>
      </c>
      <c r="M19">
        <v>0.686755</v>
      </c>
      <c r="P19" s="3">
        <v>-5.2999999999999999E-2</v>
      </c>
    </row>
    <row r="20" spans="2:16">
      <c r="B20">
        <v>0.36791200000000002</v>
      </c>
      <c r="C20">
        <v>0.66112099999999996</v>
      </c>
      <c r="D20">
        <v>0.45793499999999998</v>
      </c>
      <c r="E20">
        <v>0.44457000000000002</v>
      </c>
      <c r="F20">
        <v>0.54833600000000005</v>
      </c>
      <c r="G20">
        <v>0.58409999999999995</v>
      </c>
      <c r="H20">
        <v>0.566415</v>
      </c>
      <c r="I20">
        <v>0.52121700000000004</v>
      </c>
      <c r="J20">
        <v>0.19627900000000001</v>
      </c>
      <c r="K20">
        <v>0.39051799999999998</v>
      </c>
      <c r="L20">
        <v>0.37243300000000001</v>
      </c>
      <c r="M20">
        <v>0.70139600000000002</v>
      </c>
      <c r="P20" s="3">
        <v>-5.7000000000000002E-2</v>
      </c>
    </row>
    <row r="21" spans="2:16">
      <c r="B21">
        <v>0.36791200000000002</v>
      </c>
      <c r="C21">
        <v>0.64756499999999995</v>
      </c>
      <c r="D21">
        <v>0.45793499999999998</v>
      </c>
      <c r="E21">
        <v>0.431008</v>
      </c>
      <c r="F21">
        <v>0.54833600000000005</v>
      </c>
      <c r="G21">
        <v>0.56602200000000003</v>
      </c>
      <c r="H21">
        <v>0.55737599999999998</v>
      </c>
      <c r="I21">
        <v>0.50333399999999995</v>
      </c>
      <c r="J21">
        <v>0.18703800000000001</v>
      </c>
      <c r="K21">
        <v>0.36791200000000002</v>
      </c>
      <c r="L21">
        <v>0.35887000000000002</v>
      </c>
      <c r="M21">
        <v>0.696878</v>
      </c>
      <c r="P21" s="3">
        <v>-5.3999999999999999E-2</v>
      </c>
    </row>
    <row r="22" spans="2:16">
      <c r="B22">
        <v>0.369037</v>
      </c>
      <c r="C22">
        <v>0.65772600000000003</v>
      </c>
      <c r="D22">
        <v>0.46338299999999999</v>
      </c>
      <c r="E22">
        <v>0.44136999999999998</v>
      </c>
      <c r="F22">
        <v>0.54945999999999995</v>
      </c>
      <c r="G22">
        <v>0.57166499999999998</v>
      </c>
      <c r="H22">
        <v>0.56301900000000005</v>
      </c>
      <c r="I22">
        <v>0.49541800000000003</v>
      </c>
      <c r="J22">
        <v>0.197404</v>
      </c>
      <c r="K22">
        <v>0.3826</v>
      </c>
      <c r="L22">
        <v>0.373558</v>
      </c>
      <c r="M22">
        <v>0.70252000000000003</v>
      </c>
      <c r="P22" s="3">
        <v>-4.4999999999999998E-2</v>
      </c>
    </row>
    <row r="23" spans="2:16">
      <c r="B23">
        <v>0.36557200000000001</v>
      </c>
      <c r="C23">
        <v>0.64070700000000003</v>
      </c>
      <c r="D23">
        <v>0.44655400000000001</v>
      </c>
      <c r="E23">
        <v>0.42414800000000003</v>
      </c>
      <c r="F23">
        <v>0.555037</v>
      </c>
      <c r="G23">
        <v>0.56820199999999998</v>
      </c>
      <c r="H23">
        <v>0.55955600000000005</v>
      </c>
      <c r="I23">
        <v>0.491954</v>
      </c>
      <c r="J23">
        <v>0.193742</v>
      </c>
      <c r="K23">
        <v>0.37461499999999998</v>
      </c>
      <c r="L23">
        <v>0.35672700000000002</v>
      </c>
      <c r="M23">
        <v>0.69453900000000002</v>
      </c>
      <c r="P23" s="3">
        <v>-0.05</v>
      </c>
    </row>
    <row r="24" spans="2:16">
      <c r="B24">
        <v>0.36557200000000001</v>
      </c>
      <c r="C24">
        <v>0.64070700000000003</v>
      </c>
      <c r="D24">
        <v>0.46444000000000002</v>
      </c>
      <c r="E24">
        <v>0.44242700000000001</v>
      </c>
      <c r="F24">
        <v>0.55051700000000003</v>
      </c>
      <c r="G24">
        <v>0.577241</v>
      </c>
      <c r="H24">
        <v>0.555037</v>
      </c>
      <c r="I24">
        <v>0.50099499999999997</v>
      </c>
      <c r="J24">
        <v>0.202787</v>
      </c>
      <c r="K24">
        <v>0.39722000000000002</v>
      </c>
      <c r="L24">
        <v>0.37913599999999997</v>
      </c>
      <c r="M24">
        <v>0.71693499999999999</v>
      </c>
      <c r="P24" s="3">
        <v>-4.3999999999999997E-2</v>
      </c>
    </row>
    <row r="25" spans="2:16">
      <c r="B25">
        <v>0.36005700000000002</v>
      </c>
      <c r="C25">
        <v>0.64403600000000005</v>
      </c>
      <c r="D25">
        <v>0.454405</v>
      </c>
      <c r="E25">
        <v>0.432195</v>
      </c>
      <c r="F25">
        <v>0.55384599999999995</v>
      </c>
      <c r="G25">
        <v>0.57153200000000004</v>
      </c>
      <c r="H25">
        <v>0.55384599999999995</v>
      </c>
      <c r="I25">
        <v>0.495284</v>
      </c>
      <c r="J25">
        <v>0.197074</v>
      </c>
      <c r="K25">
        <v>0.38246599999999997</v>
      </c>
      <c r="L25">
        <v>0.36438199999999998</v>
      </c>
      <c r="M25">
        <v>0.70690500000000001</v>
      </c>
      <c r="P25" s="3">
        <v>-0.05</v>
      </c>
    </row>
    <row r="26" spans="2:16">
      <c r="B26">
        <v>0.362174</v>
      </c>
      <c r="C26">
        <v>0.623753</v>
      </c>
      <c r="D26">
        <v>0.44315700000000002</v>
      </c>
      <c r="E26">
        <v>0.42527100000000001</v>
      </c>
      <c r="F26">
        <v>0.54712000000000005</v>
      </c>
      <c r="G26">
        <v>0.56048200000000004</v>
      </c>
      <c r="H26">
        <v>0.54712000000000005</v>
      </c>
      <c r="I26">
        <v>0.49759700000000001</v>
      </c>
      <c r="J26">
        <v>0.19034300000000001</v>
      </c>
      <c r="K26">
        <v>0.37573699999999999</v>
      </c>
      <c r="L26">
        <v>0.36669499999999999</v>
      </c>
      <c r="M26">
        <v>0.69566099999999997</v>
      </c>
      <c r="P26" s="3">
        <v>-4.3999999999999997E-2</v>
      </c>
    </row>
    <row r="27" spans="2:16">
      <c r="B27">
        <v>0.35517300000000002</v>
      </c>
      <c r="C27">
        <v>0.63483199999999995</v>
      </c>
      <c r="D27">
        <v>0.44067699999999999</v>
      </c>
      <c r="E27">
        <v>0.43183199999999999</v>
      </c>
      <c r="F27">
        <v>0.558199</v>
      </c>
      <c r="G27">
        <v>0.56704200000000005</v>
      </c>
      <c r="H27">
        <v>0.57175799999999999</v>
      </c>
      <c r="I27">
        <v>0.504158</v>
      </c>
      <c r="J27">
        <v>0.20143</v>
      </c>
      <c r="K27">
        <v>0.39134200000000002</v>
      </c>
      <c r="L27">
        <v>0.38229999999999997</v>
      </c>
      <c r="M27">
        <v>0.71577500000000005</v>
      </c>
      <c r="P27" s="3">
        <v>-4.2999999999999997E-2</v>
      </c>
    </row>
    <row r="28" spans="2:16">
      <c r="B28">
        <v>0.37104799999999999</v>
      </c>
      <c r="C28">
        <v>0.61906600000000001</v>
      </c>
      <c r="D28">
        <v>0.44750899999999999</v>
      </c>
      <c r="E28">
        <v>0.42962299999999998</v>
      </c>
      <c r="F28">
        <v>0.55147100000000004</v>
      </c>
      <c r="G28">
        <v>0.569353</v>
      </c>
      <c r="H28">
        <v>0.54243200000000003</v>
      </c>
      <c r="I28">
        <v>0.49290899999999999</v>
      </c>
      <c r="J28">
        <v>0.19921900000000001</v>
      </c>
      <c r="K28">
        <v>0.38461099999999998</v>
      </c>
      <c r="L28">
        <v>0.38461099999999998</v>
      </c>
      <c r="M28">
        <v>0.70001199999999997</v>
      </c>
      <c r="P28" s="3">
        <v>-5.0999999999999997E-2</v>
      </c>
    </row>
    <row r="29" spans="2:16">
      <c r="B29">
        <v>0.35860599999999998</v>
      </c>
      <c r="C29">
        <v>0.63374399999999997</v>
      </c>
      <c r="D29">
        <v>0.43958900000000001</v>
      </c>
      <c r="E29">
        <v>0.43546099999999999</v>
      </c>
      <c r="F29">
        <v>0.54355200000000004</v>
      </c>
      <c r="G29">
        <v>0.58383600000000002</v>
      </c>
      <c r="H29">
        <v>0.548072</v>
      </c>
      <c r="I29">
        <v>0.48951</v>
      </c>
      <c r="J29">
        <v>0.20938599999999999</v>
      </c>
      <c r="K29">
        <v>0.39477400000000001</v>
      </c>
      <c r="L29">
        <v>0.38121100000000002</v>
      </c>
      <c r="M29">
        <v>0.69661399999999996</v>
      </c>
      <c r="P29" s="3">
        <v>-5.2999999999999999E-2</v>
      </c>
    </row>
    <row r="30" spans="2:16">
      <c r="B30">
        <v>0.36873600000000001</v>
      </c>
      <c r="C30">
        <v>0.63031199999999998</v>
      </c>
      <c r="D30">
        <v>0.44067699999999999</v>
      </c>
      <c r="E30">
        <v>0.43654900000000002</v>
      </c>
      <c r="F30">
        <v>0.56723900000000005</v>
      </c>
      <c r="G30">
        <v>0.57588499999999998</v>
      </c>
      <c r="H30">
        <v>0.558199</v>
      </c>
      <c r="I30">
        <v>0.50867799999999996</v>
      </c>
      <c r="J30">
        <v>0.206149</v>
      </c>
      <c r="K30">
        <v>0.38682100000000003</v>
      </c>
      <c r="L30">
        <v>0.38682100000000003</v>
      </c>
      <c r="M30">
        <v>0.72461500000000001</v>
      </c>
      <c r="P30" s="3">
        <v>-5.0999999999999997E-2</v>
      </c>
    </row>
    <row r="31" spans="2:16">
      <c r="B31">
        <v>0.360815</v>
      </c>
      <c r="C31">
        <v>0.64498999999999995</v>
      </c>
      <c r="D31">
        <v>0.44179800000000002</v>
      </c>
      <c r="E31">
        <v>0.43767099999999998</v>
      </c>
      <c r="F31">
        <v>0.55932000000000004</v>
      </c>
      <c r="G31">
        <v>0.56816299999999997</v>
      </c>
      <c r="H31">
        <v>0.54143799999999997</v>
      </c>
      <c r="I31">
        <v>0.48719800000000002</v>
      </c>
      <c r="J31">
        <v>0.18446100000000001</v>
      </c>
      <c r="K31">
        <v>0.39246300000000001</v>
      </c>
      <c r="L31">
        <v>0.37890000000000001</v>
      </c>
      <c r="M31">
        <v>0.721414</v>
      </c>
      <c r="P31" s="3">
        <v>-5.2999999999999999E-2</v>
      </c>
    </row>
    <row r="32" spans="2:16">
      <c r="B32">
        <v>0.36876599999999998</v>
      </c>
      <c r="C32">
        <v>0.61678500000000003</v>
      </c>
      <c r="D32">
        <v>0.43598999999999999</v>
      </c>
      <c r="E32">
        <v>0.43186200000000002</v>
      </c>
      <c r="F32">
        <v>0.558033</v>
      </c>
      <c r="G32">
        <v>0.57591499999999995</v>
      </c>
      <c r="H32">
        <v>0.55351300000000003</v>
      </c>
      <c r="I32">
        <v>0.499471</v>
      </c>
      <c r="J32">
        <v>0.21482999999999999</v>
      </c>
      <c r="K32">
        <v>0.39569599999999999</v>
      </c>
      <c r="L32">
        <v>0.382133</v>
      </c>
      <c r="M32">
        <v>0.72896700000000003</v>
      </c>
      <c r="P32" s="3">
        <v>-0.05</v>
      </c>
    </row>
    <row r="33" spans="1:16">
      <c r="B33">
        <v>0.37546499999999999</v>
      </c>
      <c r="C33">
        <v>0.64607599999999998</v>
      </c>
      <c r="D33">
        <v>0.447405</v>
      </c>
      <c r="E33">
        <v>0.42067399999999999</v>
      </c>
      <c r="F33">
        <v>0.55588700000000002</v>
      </c>
      <c r="G33">
        <v>0.57809200000000005</v>
      </c>
      <c r="H33">
        <v>0.54252400000000001</v>
      </c>
      <c r="I33">
        <v>0.49732500000000002</v>
      </c>
      <c r="J33">
        <v>0.19911599999999999</v>
      </c>
      <c r="K33">
        <v>0.38902799999999998</v>
      </c>
      <c r="L33">
        <v>0.40259099999999998</v>
      </c>
      <c r="M33">
        <v>0.72682199999999997</v>
      </c>
      <c r="P33" s="3">
        <v>-0.05</v>
      </c>
    </row>
    <row r="34" spans="1:16">
      <c r="B34">
        <v>0.369919</v>
      </c>
      <c r="C34">
        <v>0.64505199999999996</v>
      </c>
      <c r="D34">
        <v>0.446183</v>
      </c>
      <c r="E34">
        <v>0.43733899999999998</v>
      </c>
      <c r="F34">
        <v>0.56822399999999995</v>
      </c>
      <c r="G34">
        <v>0.58590900000000001</v>
      </c>
      <c r="H34">
        <v>0.55466599999999999</v>
      </c>
      <c r="I34">
        <v>0.49158299999999999</v>
      </c>
      <c r="J34">
        <v>0.21165700000000001</v>
      </c>
      <c r="K34">
        <v>0.41041100000000003</v>
      </c>
      <c r="L34">
        <v>0.39684900000000001</v>
      </c>
      <c r="M34">
        <v>0.73935200000000001</v>
      </c>
      <c r="P34" s="3">
        <v>-5.3999999999999999E-2</v>
      </c>
    </row>
    <row r="35" spans="1:16">
      <c r="B35">
        <v>0.37642100000000001</v>
      </c>
      <c r="C35">
        <v>0.63799399999999995</v>
      </c>
      <c r="D35">
        <v>0.44384099999999999</v>
      </c>
      <c r="E35">
        <v>0.44855800000000001</v>
      </c>
      <c r="F35">
        <v>0.565882</v>
      </c>
      <c r="G35">
        <v>0.57924399999999998</v>
      </c>
      <c r="H35">
        <v>0.55232300000000001</v>
      </c>
      <c r="I35">
        <v>0.50732100000000002</v>
      </c>
      <c r="J35">
        <v>0.204595</v>
      </c>
      <c r="K35">
        <v>0.39902599999999999</v>
      </c>
      <c r="L35">
        <v>0.39902599999999999</v>
      </c>
      <c r="M35">
        <v>0.71893700000000005</v>
      </c>
      <c r="P35" s="3">
        <v>-5.3999999999999999E-2</v>
      </c>
    </row>
    <row r="36" spans="1:16">
      <c r="A36" s="3" t="s">
        <v>44</v>
      </c>
      <c r="B36" s="5">
        <f>AVERAGE(B3:B35)</f>
        <v>0.38299745454545453</v>
      </c>
      <c r="C36" s="5">
        <f t="shared" ref="C36:M36" si="0">AVERAGE(C3:C35)</f>
        <v>0.67110757575757585</v>
      </c>
      <c r="D36" s="5">
        <f t="shared" si="0"/>
        <v>0.46528724242424241</v>
      </c>
      <c r="E36" s="5">
        <f t="shared" si="0"/>
        <v>0.44113072727272729</v>
      </c>
      <c r="F36" s="5">
        <f t="shared" si="0"/>
        <v>0.55960003030303029</v>
      </c>
      <c r="G36" s="5">
        <f t="shared" si="0"/>
        <v>0.57706493939393932</v>
      </c>
      <c r="H36" s="5">
        <f t="shared" si="0"/>
        <v>0.56959766666666656</v>
      </c>
      <c r="I36" s="5">
        <f t="shared" si="0"/>
        <v>0.51013803030303029</v>
      </c>
      <c r="J36" s="5">
        <f t="shared" si="0"/>
        <v>0.19056257575757579</v>
      </c>
      <c r="K36" s="5">
        <f t="shared" si="0"/>
        <v>0.38795369696969689</v>
      </c>
      <c r="L36" s="5">
        <f t="shared" si="0"/>
        <v>0.36686118181818173</v>
      </c>
      <c r="M36" s="5">
        <f t="shared" si="0"/>
        <v>0.69389224242424241</v>
      </c>
      <c r="N36" s="6"/>
      <c r="O36" s="6"/>
      <c r="P36" s="5">
        <f t="shared" ref="P36" si="1">AVERAGE(P3:P35)</f>
        <v>-5.1272727272727282E-2</v>
      </c>
    </row>
    <row r="37" spans="1:16">
      <c r="A37" s="3" t="s">
        <v>45</v>
      </c>
      <c r="B37">
        <f>STDEV(B3:B35)</f>
        <v>2.2068099725750467E-2</v>
      </c>
      <c r="C37" s="3">
        <f t="shared" ref="C37:M37" si="2">STDEV(C3:C35)</f>
        <v>3.9089980994198054E-2</v>
      </c>
      <c r="D37" s="3">
        <f t="shared" si="2"/>
        <v>2.3028477803351512E-2</v>
      </c>
      <c r="E37" s="3">
        <f t="shared" si="2"/>
        <v>1.4577146193341323E-2</v>
      </c>
      <c r="F37" s="3">
        <f t="shared" si="2"/>
        <v>9.5706688098482848E-3</v>
      </c>
      <c r="G37" s="3">
        <f t="shared" si="2"/>
        <v>1.2068027515762971E-2</v>
      </c>
      <c r="H37" s="3">
        <f t="shared" si="2"/>
        <v>1.9255370141642743E-2</v>
      </c>
      <c r="I37" s="3">
        <f t="shared" si="2"/>
        <v>1.5476570898629419E-2</v>
      </c>
      <c r="J37" s="3">
        <f t="shared" si="2"/>
        <v>1.1898073462829766E-2</v>
      </c>
      <c r="K37" s="3">
        <f t="shared" si="2"/>
        <v>1.0449911905982897E-2</v>
      </c>
      <c r="L37" s="3">
        <f t="shared" si="2"/>
        <v>1.603729587254064E-2</v>
      </c>
      <c r="M37" s="3">
        <f t="shared" si="2"/>
        <v>2.0628429263443541E-2</v>
      </c>
      <c r="P37" s="3">
        <f t="shared" ref="P37" si="3">STDEV(P3:P35)</f>
        <v>4.4036400232700069E-3</v>
      </c>
    </row>
    <row r="38" spans="1:16">
      <c r="A38" s="3" t="s">
        <v>46</v>
      </c>
      <c r="B38">
        <f>2*B37</f>
        <v>4.4136199451500935E-2</v>
      </c>
      <c r="C38" s="3">
        <f t="shared" ref="C38:M38" si="4">2*C37</f>
        <v>7.8179961988396107E-2</v>
      </c>
      <c r="D38" s="3">
        <f t="shared" si="4"/>
        <v>4.6056955606703025E-2</v>
      </c>
      <c r="E38" s="3">
        <f t="shared" si="4"/>
        <v>2.9154292386682646E-2</v>
      </c>
      <c r="F38" s="3">
        <f t="shared" si="4"/>
        <v>1.914133761969657E-2</v>
      </c>
      <c r="G38" s="3">
        <f t="shared" si="4"/>
        <v>2.4136055031525942E-2</v>
      </c>
      <c r="H38" s="3">
        <f t="shared" si="4"/>
        <v>3.8510740283285487E-2</v>
      </c>
      <c r="I38" s="3">
        <f t="shared" si="4"/>
        <v>3.0953141797258839E-2</v>
      </c>
      <c r="J38" s="3">
        <f t="shared" si="4"/>
        <v>2.3796146925659532E-2</v>
      </c>
      <c r="K38" s="3">
        <f t="shared" si="4"/>
        <v>2.0899823811965795E-2</v>
      </c>
      <c r="L38" s="3">
        <f t="shared" si="4"/>
        <v>3.2074591745081281E-2</v>
      </c>
      <c r="M38" s="3">
        <f t="shared" si="4"/>
        <v>4.1256858526887083E-2</v>
      </c>
      <c r="P38" s="3">
        <f t="shared" ref="P38" si="5">2*P37</f>
        <v>8.8072800465400138E-3</v>
      </c>
    </row>
    <row r="39" spans="1:16">
      <c r="A39" s="9" t="s">
        <v>54</v>
      </c>
      <c r="B39" s="6">
        <f>B36-$P$36+B38</f>
        <v>0.47840638126968277</v>
      </c>
      <c r="C39" s="6">
        <f t="shared" ref="C39:M39" si="6">C36-$P$36+C38</f>
        <v>0.80056026501869915</v>
      </c>
      <c r="D39" s="6">
        <f t="shared" si="6"/>
        <v>0.56261692530367269</v>
      </c>
      <c r="E39" s="6">
        <f t="shared" si="6"/>
        <v>0.52155774693213719</v>
      </c>
      <c r="F39" s="6">
        <f t="shared" si="6"/>
        <v>0.63001409519545415</v>
      </c>
      <c r="G39" s="6">
        <f t="shared" si="6"/>
        <v>0.65247372169819251</v>
      </c>
      <c r="H39" s="6">
        <f t="shared" si="6"/>
        <v>0.6593811342226793</v>
      </c>
      <c r="I39" s="6">
        <f t="shared" si="6"/>
        <v>0.59236389937301637</v>
      </c>
      <c r="J39" s="6">
        <f t="shared" si="6"/>
        <v>0.26563144995596261</v>
      </c>
      <c r="K39" s="6">
        <f t="shared" si="6"/>
        <v>0.46012624805439001</v>
      </c>
      <c r="L39" s="6">
        <f t="shared" si="6"/>
        <v>0.45020850083599029</v>
      </c>
      <c r="M39" s="6">
        <f t="shared" si="6"/>
        <v>0.78642182822385676</v>
      </c>
    </row>
    <row r="41" spans="1:16" ht="18.75">
      <c r="B41" s="1" t="s">
        <v>13</v>
      </c>
    </row>
    <row r="42" spans="1:16">
      <c r="B42" s="4" t="s">
        <v>0</v>
      </c>
      <c r="C42" s="4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4" t="s">
        <v>7</v>
      </c>
      <c r="J42" s="4" t="s">
        <v>8</v>
      </c>
      <c r="K42" s="4" t="s">
        <v>9</v>
      </c>
      <c r="L42" s="4" t="s">
        <v>10</v>
      </c>
      <c r="M42" s="4" t="s">
        <v>11</v>
      </c>
      <c r="P42" s="4" t="s">
        <v>15</v>
      </c>
    </row>
    <row r="43" spans="1:16">
      <c r="B43">
        <v>28.716978000000001</v>
      </c>
      <c r="C43">
        <v>28.451703999999999</v>
      </c>
      <c r="D43">
        <v>29.571560000000002</v>
      </c>
      <c r="E43">
        <v>29.680468000000001</v>
      </c>
      <c r="F43">
        <v>29.990504000000001</v>
      </c>
      <c r="G43">
        <v>30.028454</v>
      </c>
      <c r="H43">
        <v>29.638400000000001</v>
      </c>
      <c r="I43">
        <v>29.772977999999998</v>
      </c>
      <c r="J43">
        <v>29.810756000000001</v>
      </c>
      <c r="K43">
        <v>29.499686000000001</v>
      </c>
      <c r="L43">
        <v>29.722723999999999</v>
      </c>
      <c r="M43">
        <v>29.789914</v>
      </c>
      <c r="P43">
        <v>30.064</v>
      </c>
    </row>
    <row r="44" spans="1:16">
      <c r="B44">
        <v>28.684443999999999</v>
      </c>
      <c r="C44">
        <v>28.410568000000001</v>
      </c>
      <c r="D44">
        <v>29.572596000000001</v>
      </c>
      <c r="E44">
        <v>29.668845999999998</v>
      </c>
      <c r="F44">
        <v>29.983163999999999</v>
      </c>
      <c r="G44">
        <v>30.029488000000001</v>
      </c>
      <c r="H44">
        <v>29.643716000000001</v>
      </c>
      <c r="I44">
        <v>29.782389999999999</v>
      </c>
      <c r="J44">
        <v>29.79523</v>
      </c>
      <c r="K44">
        <v>29.483964</v>
      </c>
      <c r="L44">
        <v>29.706821999999999</v>
      </c>
      <c r="M44">
        <v>29.782389999999999</v>
      </c>
      <c r="P44">
        <v>30.064</v>
      </c>
    </row>
    <row r="45" spans="1:16">
      <c r="B45">
        <v>28.664397999999998</v>
      </c>
      <c r="C45">
        <v>28.390702000000001</v>
      </c>
      <c r="D45">
        <v>29.565064</v>
      </c>
      <c r="E45">
        <v>29.682535999999999</v>
      </c>
      <c r="F45">
        <v>29.992567999999999</v>
      </c>
      <c r="G45">
        <v>30.001124000000001</v>
      </c>
      <c r="H45">
        <v>29.627991999999999</v>
      </c>
      <c r="I45">
        <v>29.775044000000001</v>
      </c>
      <c r="J45">
        <v>29.800356000000001</v>
      </c>
      <c r="K45">
        <v>29.480896000000001</v>
      </c>
      <c r="L45">
        <v>29.678442</v>
      </c>
      <c r="M45">
        <v>29.766856000000001</v>
      </c>
      <c r="P45">
        <v>30.065000000000001</v>
      </c>
    </row>
    <row r="46" spans="1:16">
      <c r="B46">
        <v>28.658078</v>
      </c>
      <c r="C46">
        <v>28.363285999999999</v>
      </c>
      <c r="D46">
        <v>29.563033999999998</v>
      </c>
      <c r="E46">
        <v>29.667662</v>
      </c>
      <c r="F46">
        <v>30.00319</v>
      </c>
      <c r="G46">
        <v>30.028487999999999</v>
      </c>
      <c r="H46">
        <v>29.655190000000001</v>
      </c>
      <c r="I46">
        <v>29.793862000000001</v>
      </c>
      <c r="J46">
        <v>29.777294000000001</v>
      </c>
      <c r="K46">
        <v>29.478680000000001</v>
      </c>
      <c r="L46">
        <v>29.676227999999998</v>
      </c>
      <c r="M46">
        <v>29.785484</v>
      </c>
      <c r="P46">
        <v>30.052</v>
      </c>
    </row>
    <row r="47" spans="1:16">
      <c r="B47">
        <v>28.645579999999999</v>
      </c>
      <c r="C47">
        <v>28.342006000000001</v>
      </c>
      <c r="D47">
        <v>29.537710000000001</v>
      </c>
      <c r="E47">
        <v>29.659469999999999</v>
      </c>
      <c r="F47">
        <v>29.994630000000001</v>
      </c>
      <c r="G47">
        <v>30.011558000000001</v>
      </c>
      <c r="H47">
        <v>29.65091</v>
      </c>
      <c r="I47">
        <v>29.802417999999999</v>
      </c>
      <c r="J47">
        <v>29.773015999999998</v>
      </c>
      <c r="K47">
        <v>29.478680000000001</v>
      </c>
      <c r="L47">
        <v>29.676227999999998</v>
      </c>
      <c r="M47">
        <v>29.777294000000001</v>
      </c>
      <c r="P47">
        <v>30.06</v>
      </c>
    </row>
    <row r="48" spans="1:16">
      <c r="B48">
        <v>28.656890000000001</v>
      </c>
      <c r="C48">
        <v>28.35351</v>
      </c>
      <c r="D48">
        <v>29.553467999999999</v>
      </c>
      <c r="E48">
        <v>29.662568</v>
      </c>
      <c r="F48">
        <v>29.997722</v>
      </c>
      <c r="G48">
        <v>30.018934000000002</v>
      </c>
      <c r="H48">
        <v>29.670757999999999</v>
      </c>
      <c r="I48">
        <v>29.805517999999999</v>
      </c>
      <c r="J48">
        <v>29.763453999999999</v>
      </c>
      <c r="K48">
        <v>29.473396000000001</v>
      </c>
      <c r="L48">
        <v>29.687884</v>
      </c>
      <c r="M48">
        <v>29.772016000000001</v>
      </c>
      <c r="P48">
        <v>30.061</v>
      </c>
    </row>
    <row r="49" spans="2:16">
      <c r="B49">
        <v>28.664315999999999</v>
      </c>
      <c r="C49">
        <v>28.352542</v>
      </c>
      <c r="D49">
        <v>29.573352</v>
      </c>
      <c r="E49">
        <v>29.673888000000002</v>
      </c>
      <c r="F49">
        <v>29.988202000000001</v>
      </c>
      <c r="G49">
        <v>30.030429999999999</v>
      </c>
      <c r="H49">
        <v>29.673888000000002</v>
      </c>
      <c r="I49">
        <v>29.787611999999999</v>
      </c>
      <c r="J49">
        <v>29.775141999999999</v>
      </c>
      <c r="K49">
        <v>29.480626000000001</v>
      </c>
      <c r="L49">
        <v>29.682452000000001</v>
      </c>
      <c r="M49">
        <v>29.783518000000001</v>
      </c>
      <c r="P49">
        <v>30.06</v>
      </c>
    </row>
    <row r="50" spans="2:16">
      <c r="B50">
        <v>28.675961999999998</v>
      </c>
      <c r="C50">
        <v>28.355612000000001</v>
      </c>
      <c r="D50">
        <v>29.576606000000002</v>
      </c>
      <c r="E50">
        <v>29.672855999999999</v>
      </c>
      <c r="F50">
        <v>30.004100000000001</v>
      </c>
      <c r="G50">
        <v>30.037769999999998</v>
      </c>
      <c r="H50">
        <v>29.672855999999999</v>
      </c>
      <c r="I50">
        <v>29.820081999999999</v>
      </c>
      <c r="J50">
        <v>29.769829999999999</v>
      </c>
      <c r="K50">
        <v>29.504919999999998</v>
      </c>
      <c r="L50">
        <v>29.681419999999999</v>
      </c>
      <c r="M50">
        <v>29.778206000000001</v>
      </c>
      <c r="P50">
        <v>30.064</v>
      </c>
    </row>
    <row r="51" spans="2:16">
      <c r="B51">
        <v>28.688462000000001</v>
      </c>
      <c r="C51">
        <v>28.351324000000002</v>
      </c>
      <c r="D51">
        <v>29.563946000000001</v>
      </c>
      <c r="E51">
        <v>29.685514000000001</v>
      </c>
      <c r="F51">
        <v>30.012471999999999</v>
      </c>
      <c r="G51">
        <v>30.037772</v>
      </c>
      <c r="H51">
        <v>29.672855999999999</v>
      </c>
      <c r="I51">
        <v>29.811710000000001</v>
      </c>
      <c r="J51">
        <v>29.773928000000002</v>
      </c>
      <c r="K51">
        <v>29.509015999999999</v>
      </c>
      <c r="L51">
        <v>29.689796000000001</v>
      </c>
      <c r="M51">
        <v>29.799056</v>
      </c>
      <c r="P51">
        <v>30.056000000000001</v>
      </c>
    </row>
    <row r="52" spans="2:16">
      <c r="B52">
        <v>28.706344000000001</v>
      </c>
      <c r="C52">
        <v>28.344017999999998</v>
      </c>
      <c r="D52">
        <v>29.573419999999999</v>
      </c>
      <c r="E52">
        <v>29.686610000000002</v>
      </c>
      <c r="F52">
        <v>30.000914000000002</v>
      </c>
      <c r="G52">
        <v>30.034587999999999</v>
      </c>
      <c r="H52">
        <v>29.686610000000002</v>
      </c>
      <c r="I52">
        <v>29.863046000000001</v>
      </c>
      <c r="J52">
        <v>29.766459999999999</v>
      </c>
      <c r="K52">
        <v>29.49335</v>
      </c>
      <c r="L52">
        <v>29.686610000000002</v>
      </c>
      <c r="M52">
        <v>29.787678</v>
      </c>
      <c r="P52">
        <v>30.058</v>
      </c>
    </row>
    <row r="53" spans="2:16">
      <c r="B53">
        <v>28.691716</v>
      </c>
      <c r="C53">
        <v>28.367270000000001</v>
      </c>
      <c r="D53">
        <v>29.562908</v>
      </c>
      <c r="E53">
        <v>29.701049999999999</v>
      </c>
      <c r="F53">
        <v>29.998788000000001</v>
      </c>
      <c r="G53">
        <v>30.062035999999999</v>
      </c>
      <c r="H53">
        <v>29.688576000000001</v>
      </c>
      <c r="I53">
        <v>29.823143999999999</v>
      </c>
      <c r="J53">
        <v>29.785547999999999</v>
      </c>
      <c r="K53">
        <v>29.495318000000001</v>
      </c>
      <c r="L53">
        <v>29.697137999999999</v>
      </c>
      <c r="M53">
        <v>29.802299999999999</v>
      </c>
      <c r="P53">
        <v>30.06</v>
      </c>
    </row>
    <row r="54" spans="2:16">
      <c r="B54">
        <v>28.702054</v>
      </c>
      <c r="C54">
        <v>28.369402000000001</v>
      </c>
      <c r="D54">
        <v>29.560758</v>
      </c>
      <c r="E54">
        <v>29.694984000000002</v>
      </c>
      <c r="F54">
        <v>30.005009999999999</v>
      </c>
      <c r="G54">
        <v>30.059885999999999</v>
      </c>
      <c r="H54">
        <v>29.686610000000002</v>
      </c>
      <c r="I54">
        <v>29.820989999999998</v>
      </c>
      <c r="J54">
        <v>29.783397999999998</v>
      </c>
      <c r="K54">
        <v>29.501733999999999</v>
      </c>
      <c r="L54">
        <v>29.70355</v>
      </c>
      <c r="M54">
        <v>29.808707999999999</v>
      </c>
      <c r="P54">
        <v>30.055</v>
      </c>
    </row>
    <row r="55" spans="2:16">
      <c r="B55">
        <v>28.717929999999999</v>
      </c>
      <c r="C55">
        <v>28.38081</v>
      </c>
      <c r="D55">
        <v>29.580701999999999</v>
      </c>
      <c r="E55">
        <v>29.719017999999998</v>
      </c>
      <c r="F55">
        <v>30.012471999999999</v>
      </c>
      <c r="G55">
        <v>30.067346000000001</v>
      </c>
      <c r="H55">
        <v>29.698172</v>
      </c>
      <c r="I55">
        <v>29.84111</v>
      </c>
      <c r="J55">
        <v>29.778210000000001</v>
      </c>
      <c r="K55">
        <v>29.513114000000002</v>
      </c>
      <c r="L55">
        <v>29.702456000000002</v>
      </c>
      <c r="M55">
        <v>29.811710000000001</v>
      </c>
      <c r="P55">
        <v>30.058</v>
      </c>
    </row>
    <row r="56" spans="2:16">
      <c r="B56">
        <v>28.74746</v>
      </c>
      <c r="C56">
        <v>28.393377999999998</v>
      </c>
      <c r="D56">
        <v>29.584862000000001</v>
      </c>
      <c r="E56">
        <v>29.702328000000001</v>
      </c>
      <c r="F56">
        <v>30.033370000000001</v>
      </c>
      <c r="G56">
        <v>30.062947999999999</v>
      </c>
      <c r="H56">
        <v>29.706240000000001</v>
      </c>
      <c r="I56">
        <v>29.852152</v>
      </c>
      <c r="J56">
        <v>29.794836</v>
      </c>
      <c r="K56">
        <v>29.525836000000002</v>
      </c>
      <c r="L56">
        <v>29.693954000000002</v>
      </c>
      <c r="M56">
        <v>29.820143999999999</v>
      </c>
      <c r="P56">
        <v>30.053999999999998</v>
      </c>
    </row>
    <row r="57" spans="2:16">
      <c r="B57">
        <v>28.749493999999999</v>
      </c>
      <c r="C57">
        <v>28.416874</v>
      </c>
      <c r="D57">
        <v>29.57442</v>
      </c>
      <c r="E57">
        <v>29.717017999999999</v>
      </c>
      <c r="F57">
        <v>30.027214000000001</v>
      </c>
      <c r="G57">
        <v>30.060880000000001</v>
      </c>
      <c r="H57">
        <v>29.721115999999999</v>
      </c>
      <c r="I57">
        <v>29.858650000000001</v>
      </c>
      <c r="J57">
        <v>29.792770000000001</v>
      </c>
      <c r="K57">
        <v>29.523774</v>
      </c>
      <c r="L57">
        <v>29.725581999999999</v>
      </c>
      <c r="M57">
        <v>29.830552000000001</v>
      </c>
      <c r="P57">
        <v>30.05</v>
      </c>
    </row>
    <row r="58" spans="2:16">
      <c r="B58">
        <v>28.771481999999999</v>
      </c>
      <c r="C58">
        <v>28.451566</v>
      </c>
      <c r="D58">
        <v>29.596367999999998</v>
      </c>
      <c r="E58">
        <v>29.717932000000001</v>
      </c>
      <c r="F58">
        <v>30.040773999999999</v>
      </c>
      <c r="G58">
        <v>30.066071999999998</v>
      </c>
      <c r="H58">
        <v>29.72221</v>
      </c>
      <c r="I58">
        <v>29.848400000000002</v>
      </c>
      <c r="J58">
        <v>29.781213999999999</v>
      </c>
      <c r="K58">
        <v>29.512208000000001</v>
      </c>
      <c r="L58">
        <v>29.730775999999999</v>
      </c>
      <c r="M58">
        <v>29.814902</v>
      </c>
      <c r="P58">
        <v>30.045999999999999</v>
      </c>
    </row>
    <row r="59" spans="2:16">
      <c r="B59">
        <v>28.813624000000001</v>
      </c>
      <c r="C59">
        <v>28.459959999999999</v>
      </c>
      <c r="D59">
        <v>29.613128</v>
      </c>
      <c r="E59">
        <v>29.738779999999998</v>
      </c>
      <c r="F59">
        <v>30.032404</v>
      </c>
      <c r="G59">
        <v>30.082999999999998</v>
      </c>
      <c r="H59">
        <v>29.717932000000001</v>
      </c>
      <c r="I59">
        <v>29.859562</v>
      </c>
      <c r="J59">
        <v>29.781213999999999</v>
      </c>
      <c r="K59">
        <v>29.533064</v>
      </c>
      <c r="L59">
        <v>29.730775999999999</v>
      </c>
      <c r="M59">
        <v>29.827369999999998</v>
      </c>
      <c r="P59">
        <v>30.045000000000002</v>
      </c>
    </row>
    <row r="60" spans="2:16">
      <c r="B60">
        <v>28.803139999999999</v>
      </c>
      <c r="C60">
        <v>28.470368000000001</v>
      </c>
      <c r="D60">
        <v>29.619416000000001</v>
      </c>
      <c r="E60">
        <v>29.732596000000001</v>
      </c>
      <c r="F60">
        <v>30.051154</v>
      </c>
      <c r="G60">
        <v>30.101558000000001</v>
      </c>
      <c r="H60">
        <v>29.728318000000002</v>
      </c>
      <c r="I60">
        <v>29.874224000000002</v>
      </c>
      <c r="J60">
        <v>29.804252000000002</v>
      </c>
      <c r="K60">
        <v>29.535070000000001</v>
      </c>
      <c r="L60">
        <v>29.753813999999998</v>
      </c>
      <c r="M60">
        <v>29.841842</v>
      </c>
      <c r="P60">
        <v>30.048999999999999</v>
      </c>
    </row>
    <row r="61" spans="2:16">
      <c r="B61">
        <v>28.828161999999999</v>
      </c>
      <c r="C61">
        <v>28.512384000000001</v>
      </c>
      <c r="D61">
        <v>29.631924000000001</v>
      </c>
      <c r="E61">
        <v>29.774508000000001</v>
      </c>
      <c r="F61">
        <v>30.063834</v>
      </c>
      <c r="G61">
        <v>30.097501999999999</v>
      </c>
      <c r="H61">
        <v>29.736726000000001</v>
      </c>
      <c r="I61">
        <v>29.869792</v>
      </c>
      <c r="J61">
        <v>29.804098</v>
      </c>
      <c r="K61">
        <v>29.539204000000002</v>
      </c>
      <c r="L61">
        <v>29.774695999999999</v>
      </c>
      <c r="M61">
        <v>29.867000000000001</v>
      </c>
      <c r="P61">
        <v>30.05</v>
      </c>
    </row>
    <row r="62" spans="2:16">
      <c r="B62">
        <v>28.854555999999999</v>
      </c>
      <c r="C62">
        <v>28.513421999999998</v>
      </c>
      <c r="D62">
        <v>29.637238</v>
      </c>
      <c r="E62">
        <v>29.771260000000002</v>
      </c>
      <c r="F62">
        <v>30.052033999999999</v>
      </c>
      <c r="G62">
        <v>30.094256000000001</v>
      </c>
      <c r="H62">
        <v>29.754325999999999</v>
      </c>
      <c r="I62">
        <v>29.883476000000002</v>
      </c>
      <c r="J62">
        <v>29.813507999999999</v>
      </c>
      <c r="K62">
        <v>29.548614000000001</v>
      </c>
      <c r="L62">
        <v>29.775725999999999</v>
      </c>
      <c r="M62">
        <v>29.847003999999998</v>
      </c>
    </row>
    <row r="63" spans="2:16">
      <c r="B63">
        <v>28.869268000000002</v>
      </c>
      <c r="C63">
        <v>28.532252</v>
      </c>
      <c r="D63">
        <v>29.643367999999999</v>
      </c>
      <c r="E63">
        <v>29.769200000000001</v>
      </c>
      <c r="F63">
        <v>30.075268000000001</v>
      </c>
      <c r="G63">
        <v>30.100563999999999</v>
      </c>
      <c r="H63">
        <v>29.735512</v>
      </c>
      <c r="I63">
        <v>29.877134000000002</v>
      </c>
      <c r="J63">
        <v>29.828194</v>
      </c>
      <c r="K63">
        <v>29.542268</v>
      </c>
      <c r="L63">
        <v>29.773482000000001</v>
      </c>
      <c r="M63">
        <v>29.849036000000002</v>
      </c>
    </row>
    <row r="64" spans="2:16">
      <c r="B64">
        <v>28.882828</v>
      </c>
      <c r="C64">
        <v>28.554397999999999</v>
      </c>
      <c r="D64">
        <v>29.665279999999999</v>
      </c>
      <c r="E64">
        <v>29.774356000000001</v>
      </c>
      <c r="F64">
        <v>30.059221999999998</v>
      </c>
      <c r="G64">
        <v>30.113904000000002</v>
      </c>
      <c r="H64">
        <v>29.757605999999999</v>
      </c>
      <c r="I64">
        <v>29.894946000000001</v>
      </c>
      <c r="J64">
        <v>29.833352000000001</v>
      </c>
      <c r="K64">
        <v>29.555810000000001</v>
      </c>
      <c r="L64">
        <v>29.761883999999998</v>
      </c>
      <c r="M64">
        <v>29.871126</v>
      </c>
    </row>
    <row r="65" spans="1:16">
      <c r="B65">
        <v>28.894349999999999</v>
      </c>
      <c r="C65">
        <v>28.549137999999999</v>
      </c>
      <c r="D65">
        <v>29.655937999999999</v>
      </c>
      <c r="E65">
        <v>29.785858000000001</v>
      </c>
      <c r="F65">
        <v>30.06681</v>
      </c>
      <c r="G65">
        <v>30.108844000000001</v>
      </c>
      <c r="H65">
        <v>29.743981999999999</v>
      </c>
      <c r="I65">
        <v>29.881323999999999</v>
      </c>
      <c r="J65">
        <v>29.828102000000001</v>
      </c>
      <c r="K65">
        <v>29.542182</v>
      </c>
      <c r="L65">
        <v>29.752544</v>
      </c>
      <c r="M65">
        <v>29.849129999999999</v>
      </c>
    </row>
    <row r="66" spans="1:16">
      <c r="B66">
        <v>28.894349999999999</v>
      </c>
      <c r="C66">
        <v>28.553428</v>
      </c>
      <c r="D66">
        <v>29.643464000000002</v>
      </c>
      <c r="E66">
        <v>29.781763999999999</v>
      </c>
      <c r="F66">
        <v>30.062529999999999</v>
      </c>
      <c r="G66">
        <v>30.092106000000001</v>
      </c>
      <c r="H66">
        <v>29.739698000000001</v>
      </c>
      <c r="I66">
        <v>29.885601999999999</v>
      </c>
      <c r="J66">
        <v>29.823822</v>
      </c>
      <c r="K66">
        <v>29.554842000000001</v>
      </c>
      <c r="L66">
        <v>29.752544</v>
      </c>
      <c r="M66">
        <v>29.853228000000001</v>
      </c>
    </row>
    <row r="67" spans="1:16">
      <c r="B67">
        <v>28.901862000000001</v>
      </c>
      <c r="C67">
        <v>28.564862000000002</v>
      </c>
      <c r="D67">
        <v>29.650777999999999</v>
      </c>
      <c r="E67">
        <v>29.772326</v>
      </c>
      <c r="F67">
        <v>30.070025999999999</v>
      </c>
      <c r="G67">
        <v>30.099413999999999</v>
      </c>
      <c r="H67">
        <v>29.751296</v>
      </c>
      <c r="I67">
        <v>29.897196000000001</v>
      </c>
      <c r="J67">
        <v>29.82704</v>
      </c>
      <c r="K67">
        <v>29.541114</v>
      </c>
      <c r="L67">
        <v>29.768044</v>
      </c>
      <c r="M67">
        <v>29.852162</v>
      </c>
    </row>
    <row r="68" spans="1:16">
      <c r="B68">
        <v>28.897449999999999</v>
      </c>
      <c r="C68">
        <v>28.573319999999999</v>
      </c>
      <c r="D68">
        <v>29.66741</v>
      </c>
      <c r="E68">
        <v>29.784858</v>
      </c>
      <c r="F68">
        <v>30.074178</v>
      </c>
      <c r="G68">
        <v>30.120308000000001</v>
      </c>
      <c r="H68">
        <v>29.751172</v>
      </c>
      <c r="I68">
        <v>29.884418</v>
      </c>
      <c r="J68">
        <v>29.826920000000001</v>
      </c>
      <c r="K68">
        <v>29.541177999999999</v>
      </c>
      <c r="L68">
        <v>29.764016000000002</v>
      </c>
      <c r="M68">
        <v>29.848134000000002</v>
      </c>
    </row>
    <row r="69" spans="1:16">
      <c r="B69">
        <v>28.866959999999999</v>
      </c>
      <c r="C69">
        <v>28.559602000000002</v>
      </c>
      <c r="D69">
        <v>29.653905999999999</v>
      </c>
      <c r="E69">
        <v>29.792016</v>
      </c>
      <c r="F69">
        <v>30.064592000000001</v>
      </c>
      <c r="G69">
        <v>30.110907999999998</v>
      </c>
      <c r="H69">
        <v>29.737482</v>
      </c>
      <c r="I69">
        <v>29.863664</v>
      </c>
      <c r="J69">
        <v>29.838728</v>
      </c>
      <c r="K69">
        <v>29.519107999999999</v>
      </c>
      <c r="L69">
        <v>29.750323999999999</v>
      </c>
      <c r="M69">
        <v>29.842822000000002</v>
      </c>
    </row>
    <row r="70" spans="1:16">
      <c r="B70">
        <v>28.865994000000001</v>
      </c>
      <c r="C70">
        <v>28.558636</v>
      </c>
      <c r="D70">
        <v>29.644372000000001</v>
      </c>
      <c r="E70">
        <v>29.774304000000001</v>
      </c>
      <c r="F70">
        <v>30.071999999999999</v>
      </c>
      <c r="G70">
        <v>30.118127999999999</v>
      </c>
      <c r="H70">
        <v>29.744893999999999</v>
      </c>
      <c r="I70">
        <v>29.875351999999999</v>
      </c>
      <c r="J70">
        <v>29.824923999999999</v>
      </c>
      <c r="K70">
        <v>29.534897999999998</v>
      </c>
      <c r="L70">
        <v>29.757738</v>
      </c>
      <c r="M70">
        <v>29.837578000000001</v>
      </c>
    </row>
    <row r="71" spans="1:16">
      <c r="B71">
        <v>28.873284000000002</v>
      </c>
      <c r="C71">
        <v>28.553246000000001</v>
      </c>
      <c r="D71">
        <v>29.655937999999999</v>
      </c>
      <c r="E71">
        <v>29.781580000000002</v>
      </c>
      <c r="F71">
        <v>30.058252</v>
      </c>
      <c r="G71">
        <v>30.117031999999998</v>
      </c>
      <c r="H71">
        <v>29.748080000000002</v>
      </c>
      <c r="I71">
        <v>29.893794</v>
      </c>
      <c r="J71">
        <v>29.815448</v>
      </c>
      <c r="K71">
        <v>29.538086</v>
      </c>
      <c r="L71">
        <v>29.769293999999999</v>
      </c>
      <c r="M71">
        <v>29.836480000000002</v>
      </c>
    </row>
    <row r="72" spans="1:16">
      <c r="B72">
        <v>28.863890000000001</v>
      </c>
      <c r="C72">
        <v>28.564927999999998</v>
      </c>
      <c r="D72">
        <v>29.66741</v>
      </c>
      <c r="E72">
        <v>29.797328</v>
      </c>
      <c r="F72">
        <v>30.061346</v>
      </c>
      <c r="G72">
        <v>30.099475999999999</v>
      </c>
      <c r="H72">
        <v>29.734234000000001</v>
      </c>
      <c r="I72">
        <v>29.892792</v>
      </c>
      <c r="J72">
        <v>29.822824000000001</v>
      </c>
      <c r="K72">
        <v>29.50338</v>
      </c>
      <c r="L72">
        <v>29.742795999999998</v>
      </c>
      <c r="M72">
        <v>29.831199999999999</v>
      </c>
    </row>
    <row r="73" spans="1:16">
      <c r="B73">
        <v>28.897454</v>
      </c>
      <c r="C73">
        <v>28.590114</v>
      </c>
      <c r="D73">
        <v>29.659033999999998</v>
      </c>
      <c r="E73">
        <v>29.784678</v>
      </c>
      <c r="F73">
        <v>30.078275999999999</v>
      </c>
      <c r="G73">
        <v>30.137046000000002</v>
      </c>
      <c r="H73">
        <v>29.772022</v>
      </c>
      <c r="I73">
        <v>29.892796000000001</v>
      </c>
      <c r="J73">
        <v>29.822825999999999</v>
      </c>
      <c r="K73">
        <v>29.519953999999998</v>
      </c>
      <c r="L73">
        <v>29.751173999999999</v>
      </c>
      <c r="M73">
        <v>29.839573999999999</v>
      </c>
    </row>
    <row r="74" spans="1:16">
      <c r="B74">
        <v>28.910132000000001</v>
      </c>
      <c r="C74">
        <v>28.615300000000001</v>
      </c>
      <c r="D74">
        <v>29.659033999999998</v>
      </c>
      <c r="E74">
        <v>29.797146000000001</v>
      </c>
      <c r="F74">
        <v>30.086648</v>
      </c>
      <c r="G74">
        <v>30.107664</v>
      </c>
      <c r="H74">
        <v>29.746891999999999</v>
      </c>
      <c r="I74">
        <v>29.87735</v>
      </c>
      <c r="J74">
        <v>29.826922</v>
      </c>
      <c r="K74">
        <v>29.519953999999998</v>
      </c>
      <c r="L74">
        <v>29.738703999999998</v>
      </c>
      <c r="M74">
        <v>29.835296</v>
      </c>
    </row>
    <row r="75" spans="1:16">
      <c r="B75">
        <v>28.923876</v>
      </c>
      <c r="C75">
        <v>28.620653999999998</v>
      </c>
      <c r="D75">
        <v>29.672574000000001</v>
      </c>
      <c r="E75">
        <v>29.777362</v>
      </c>
      <c r="F75">
        <v>30.095891999999999</v>
      </c>
      <c r="G75">
        <v>30.113004</v>
      </c>
      <c r="H75">
        <v>29.731206</v>
      </c>
      <c r="I75">
        <v>29.906516</v>
      </c>
      <c r="J75">
        <v>29.836359999999999</v>
      </c>
      <c r="K75">
        <v>29.500166</v>
      </c>
      <c r="L75">
        <v>29.747959999999999</v>
      </c>
      <c r="M75">
        <v>29.832082</v>
      </c>
    </row>
    <row r="76" spans="1:16">
      <c r="B76">
        <v>28.917396</v>
      </c>
      <c r="C76">
        <v>28.627046</v>
      </c>
      <c r="D76">
        <v>29.674669999999999</v>
      </c>
      <c r="E76">
        <v>29.775179999999999</v>
      </c>
      <c r="F76">
        <v>30.064506000000002</v>
      </c>
      <c r="G76">
        <v>30.115098</v>
      </c>
      <c r="H76">
        <v>29.754335999999999</v>
      </c>
      <c r="I76">
        <v>29.891677999999999</v>
      </c>
      <c r="J76">
        <v>29.821708000000001</v>
      </c>
      <c r="K76">
        <v>29.506360000000001</v>
      </c>
      <c r="L76">
        <v>29.746146</v>
      </c>
      <c r="M76">
        <v>29.838457999999999</v>
      </c>
    </row>
    <row r="77" spans="1:16">
      <c r="A77" s="3" t="s">
        <v>43</v>
      </c>
      <c r="B77" s="5">
        <f>AVERAGE(B43:B76)</f>
        <v>28.791181294117649</v>
      </c>
      <c r="C77" s="5">
        <f t="shared" ref="C77:M77" si="7">AVERAGE(C43:C76)</f>
        <v>28.472577352941176</v>
      </c>
      <c r="D77" s="5">
        <f t="shared" si="7"/>
        <v>29.61251929411765</v>
      </c>
      <c r="E77" s="5">
        <f t="shared" si="7"/>
        <v>29.734054352941172</v>
      </c>
      <c r="F77" s="5">
        <f t="shared" si="7"/>
        <v>30.037472529411769</v>
      </c>
      <c r="G77" s="5">
        <f t="shared" si="7"/>
        <v>30.075517235294118</v>
      </c>
      <c r="H77" s="5">
        <f t="shared" si="7"/>
        <v>29.711818058823528</v>
      </c>
      <c r="I77" s="5">
        <f t="shared" si="7"/>
        <v>29.851785941176463</v>
      </c>
      <c r="J77" s="5">
        <f t="shared" si="7"/>
        <v>29.80299070588234</v>
      </c>
      <c r="K77" s="5">
        <f t="shared" si="7"/>
        <v>29.515601470588233</v>
      </c>
      <c r="L77" s="5">
        <f t="shared" si="7"/>
        <v>29.728050705882339</v>
      </c>
      <c r="M77" s="5">
        <f t="shared" si="7"/>
        <v>29.820889705882344</v>
      </c>
      <c r="P77" s="5">
        <f>AVERAGE(P43:P61)</f>
        <v>30.056368421052628</v>
      </c>
    </row>
    <row r="78" spans="1:16">
      <c r="A78" s="3" t="s">
        <v>45</v>
      </c>
      <c r="B78" s="3">
        <f>STDEV(B43:B76)</f>
        <v>9.7232698866899794E-2</v>
      </c>
      <c r="C78" s="3">
        <f t="shared" ref="C78:M78" si="8">STDEV(C43:C76)</f>
        <v>9.6635986840614974E-2</v>
      </c>
      <c r="D78" s="3">
        <f t="shared" si="8"/>
        <v>4.4007720999931679E-2</v>
      </c>
      <c r="E78" s="3">
        <f t="shared" si="8"/>
        <v>4.8458673415653936E-2</v>
      </c>
      <c r="F78" s="3">
        <f t="shared" si="8"/>
        <v>3.4221653752111426E-2</v>
      </c>
      <c r="G78" s="3">
        <f t="shared" si="8"/>
        <v>3.8008562174186737E-2</v>
      </c>
      <c r="H78" s="3">
        <f t="shared" si="8"/>
        <v>4.018041514932584E-2</v>
      </c>
      <c r="I78" s="3">
        <f t="shared" si="8"/>
        <v>4.0546290240154846E-2</v>
      </c>
      <c r="J78" s="3">
        <f t="shared" si="8"/>
        <v>2.3579692438338667E-2</v>
      </c>
      <c r="K78" s="3">
        <f t="shared" si="8"/>
        <v>2.415006176444226E-2</v>
      </c>
      <c r="L78" s="3">
        <f t="shared" si="8"/>
        <v>3.386039195707298E-2</v>
      </c>
      <c r="M78" s="3">
        <f t="shared" si="8"/>
        <v>2.9479507751049811E-2</v>
      </c>
      <c r="N78" s="3"/>
      <c r="O78" s="3"/>
      <c r="P78" s="3">
        <f>STDEV(P43:P76)</f>
        <v>6.3000046412308676E-3</v>
      </c>
    </row>
    <row r="79" spans="1:16">
      <c r="A79" s="3" t="s">
        <v>46</v>
      </c>
      <c r="B79" s="3">
        <f>2*B78</f>
        <v>0.19446539773379959</v>
      </c>
      <c r="C79" s="3">
        <f t="shared" ref="C79" si="9">2*C78</f>
        <v>0.19327197368122995</v>
      </c>
      <c r="D79" s="3">
        <f t="shared" ref="D79" si="10">2*D78</f>
        <v>8.8015441999863359E-2</v>
      </c>
      <c r="E79" s="3">
        <f t="shared" ref="E79" si="11">2*E78</f>
        <v>9.6917346831307871E-2</v>
      </c>
      <c r="F79" s="3">
        <f t="shared" ref="F79" si="12">2*F78</f>
        <v>6.8443307504222853E-2</v>
      </c>
      <c r="G79" s="3">
        <f t="shared" ref="G79" si="13">2*G78</f>
        <v>7.6017124348373474E-2</v>
      </c>
      <c r="H79" s="3">
        <f t="shared" ref="H79" si="14">2*H78</f>
        <v>8.0360830298651681E-2</v>
      </c>
      <c r="I79" s="3">
        <f t="shared" ref="I79" si="15">2*I78</f>
        <v>8.1092580480309692E-2</v>
      </c>
      <c r="J79" s="3">
        <f t="shared" ref="J79" si="16">2*J78</f>
        <v>4.7159384876677334E-2</v>
      </c>
      <c r="K79" s="3">
        <f t="shared" ref="K79" si="17">2*K78</f>
        <v>4.830012352888452E-2</v>
      </c>
      <c r="L79" s="3">
        <f t="shared" ref="L79" si="18">2*L78</f>
        <v>6.772078391414596E-2</v>
      </c>
      <c r="M79" s="3">
        <f t="shared" ref="M79" si="19">2*M78</f>
        <v>5.8959015502099622E-2</v>
      </c>
      <c r="N79" s="3"/>
      <c r="O79" s="3"/>
      <c r="P79" s="3">
        <f t="shared" ref="P79" si="20">2*P78</f>
        <v>1.2600009282461735E-2</v>
      </c>
    </row>
    <row r="80" spans="1:16">
      <c r="A80" s="9" t="s">
        <v>54</v>
      </c>
      <c r="B80" s="6">
        <f>B77-$P$77+B79</f>
        <v>-1.0707217292011795</v>
      </c>
      <c r="C80" s="6">
        <f t="shared" ref="C80:M80" si="21">C77-$P$77+C79</f>
        <v>-1.3905190944302221</v>
      </c>
      <c r="D80" s="6">
        <f t="shared" si="21"/>
        <v>-0.35583368493511491</v>
      </c>
      <c r="E80" s="6">
        <f t="shared" si="21"/>
        <v>-0.22539672128014859</v>
      </c>
      <c r="F80" s="6">
        <f t="shared" si="21"/>
        <v>4.9547415863363378E-2</v>
      </c>
      <c r="G80" s="6">
        <f t="shared" si="21"/>
        <v>9.5165938589863205E-2</v>
      </c>
      <c r="H80" s="6">
        <f t="shared" si="21"/>
        <v>-0.26418953193044825</v>
      </c>
      <c r="I80" s="6">
        <f t="shared" si="21"/>
        <v>-0.12348989939585604</v>
      </c>
      <c r="J80" s="6">
        <f t="shared" si="21"/>
        <v>-0.2062183302936105</v>
      </c>
      <c r="K80" s="6">
        <f t="shared" si="21"/>
        <v>-0.4924668269355103</v>
      </c>
      <c r="L80" s="6">
        <f t="shared" si="21"/>
        <v>-0.26059693125614347</v>
      </c>
      <c r="M80" s="6">
        <f t="shared" si="21"/>
        <v>-0.17651969966818479</v>
      </c>
    </row>
    <row r="82" spans="2:16" ht="18.75">
      <c r="B82" s="1" t="s">
        <v>14</v>
      </c>
    </row>
    <row r="83" spans="2:16">
      <c r="B83" s="4" t="s">
        <v>0</v>
      </c>
      <c r="C83" s="4" t="s">
        <v>1</v>
      </c>
      <c r="D83" s="4" t="s">
        <v>2</v>
      </c>
      <c r="E83" s="4" t="s">
        <v>3</v>
      </c>
      <c r="F83" s="4" t="s">
        <v>4</v>
      </c>
      <c r="G83" s="4" t="s">
        <v>5</v>
      </c>
      <c r="H83" s="4" t="s">
        <v>6</v>
      </c>
      <c r="I83" s="4" t="s">
        <v>7</v>
      </c>
      <c r="J83" s="4" t="s">
        <v>8</v>
      </c>
      <c r="K83" s="4" t="s">
        <v>9</v>
      </c>
      <c r="L83" s="4" t="s">
        <v>10</v>
      </c>
      <c r="M83" s="4" t="s">
        <v>11</v>
      </c>
      <c r="P83" s="4" t="s">
        <v>15</v>
      </c>
    </row>
    <row r="84" spans="2:16">
      <c r="B84">
        <v>59.387971999999998</v>
      </c>
      <c r="C84">
        <v>58.820588000000001</v>
      </c>
      <c r="D84">
        <v>58.945639999999997</v>
      </c>
      <c r="E84">
        <v>59.333556000000002</v>
      </c>
      <c r="F84">
        <v>59.577931999999997</v>
      </c>
      <c r="G84">
        <v>59.617283999999998</v>
      </c>
      <c r="H84">
        <v>59.349128</v>
      </c>
      <c r="I84">
        <v>59.279131999999997</v>
      </c>
      <c r="J84">
        <v>60.039735999999998</v>
      </c>
      <c r="K84">
        <v>59.508324000000002</v>
      </c>
      <c r="L84">
        <v>59.519868000000002</v>
      </c>
      <c r="M84">
        <v>59.454452000000003</v>
      </c>
      <c r="P84">
        <v>60.006999999999998</v>
      </c>
    </row>
    <row r="85" spans="2:16">
      <c r="B85">
        <v>59.418199999999999</v>
      </c>
      <c r="C85">
        <v>58.870291999999999</v>
      </c>
      <c r="D85">
        <v>58.936847999999998</v>
      </c>
      <c r="E85">
        <v>59.348219999999998</v>
      </c>
      <c r="F85">
        <v>59.596432</v>
      </c>
      <c r="G85">
        <v>59.620215999999999</v>
      </c>
      <c r="H85">
        <v>59.336500000000001</v>
      </c>
      <c r="I85">
        <v>59.251100000000001</v>
      </c>
      <c r="J85">
        <v>60.054200000000002</v>
      </c>
      <c r="K85">
        <v>59.491847999999997</v>
      </c>
      <c r="L85">
        <v>59.526651999999999</v>
      </c>
      <c r="M85">
        <v>59.453536</v>
      </c>
      <c r="P85">
        <v>60.008000000000003</v>
      </c>
    </row>
    <row r="86" spans="2:16">
      <c r="B86">
        <v>59.434572000000003</v>
      </c>
      <c r="C86">
        <v>58.913995999999997</v>
      </c>
      <c r="D86">
        <v>58.937812000000001</v>
      </c>
      <c r="E86">
        <v>59.349187999999998</v>
      </c>
      <c r="F86">
        <v>59.593556</v>
      </c>
      <c r="G86">
        <v>59.601776000000001</v>
      </c>
      <c r="H86">
        <v>59.310339999999997</v>
      </c>
      <c r="I86">
        <v>59.228616000000002</v>
      </c>
      <c r="J86">
        <v>60.031928000000001</v>
      </c>
      <c r="K86">
        <v>59.458008</v>
      </c>
      <c r="L86">
        <v>59.550708</v>
      </c>
      <c r="M86">
        <v>59.466051999999998</v>
      </c>
      <c r="P86">
        <v>59.997999999999998</v>
      </c>
    </row>
    <row r="87" spans="2:16">
      <c r="B87">
        <v>59.442439999999998</v>
      </c>
      <c r="C87">
        <v>58.941147999999998</v>
      </c>
      <c r="D87">
        <v>58.926259999999999</v>
      </c>
      <c r="E87">
        <v>59.333615999999999</v>
      </c>
      <c r="F87">
        <v>59.593556</v>
      </c>
      <c r="G87">
        <v>59.594079999999998</v>
      </c>
      <c r="H87">
        <v>59.290916000000003</v>
      </c>
      <c r="I87">
        <v>59.205336000000003</v>
      </c>
      <c r="J87">
        <v>60.016384000000002</v>
      </c>
      <c r="K87">
        <v>59.438583999999999</v>
      </c>
      <c r="L87">
        <v>59.504356000000001</v>
      </c>
      <c r="M87">
        <v>59.466051999999998</v>
      </c>
      <c r="P87">
        <v>59.994999999999997</v>
      </c>
    </row>
    <row r="88" spans="2:16">
      <c r="B88">
        <v>59.460707999999997</v>
      </c>
      <c r="C88">
        <v>58.971352000000003</v>
      </c>
      <c r="D88">
        <v>58.94858</v>
      </c>
      <c r="E88">
        <v>59.340524000000002</v>
      </c>
      <c r="F88">
        <v>59.604128000000003</v>
      </c>
      <c r="G88">
        <v>59.585244000000003</v>
      </c>
      <c r="H88">
        <v>59.282252</v>
      </c>
      <c r="I88">
        <v>59.204368000000002</v>
      </c>
      <c r="J88">
        <v>60.011567999999997</v>
      </c>
      <c r="K88">
        <v>59.437624</v>
      </c>
      <c r="L88">
        <v>59.514935999999999</v>
      </c>
      <c r="M88">
        <v>59.457388000000002</v>
      </c>
      <c r="P88">
        <v>59.997999999999998</v>
      </c>
    </row>
    <row r="89" spans="2:16">
      <c r="B89">
        <v>59.466527999999997</v>
      </c>
      <c r="C89">
        <v>58.985052000000003</v>
      </c>
      <c r="D89">
        <v>58.950552000000002</v>
      </c>
      <c r="E89">
        <v>59.373463999999998</v>
      </c>
      <c r="F89">
        <v>59.594560000000001</v>
      </c>
      <c r="G89">
        <v>59.571643999999999</v>
      </c>
      <c r="H89">
        <v>59.276516000000001</v>
      </c>
      <c r="I89">
        <v>59.202491999999999</v>
      </c>
      <c r="J89">
        <v>60.002012000000001</v>
      </c>
      <c r="K89">
        <v>59.400751999999997</v>
      </c>
      <c r="L89">
        <v>59.528624000000001</v>
      </c>
      <c r="M89">
        <v>59.467055999999999</v>
      </c>
      <c r="P89">
        <v>60.015999999999998</v>
      </c>
    </row>
    <row r="90" spans="2:16">
      <c r="B90">
        <v>59.467492</v>
      </c>
      <c r="C90">
        <v>59.001604</v>
      </c>
      <c r="D90">
        <v>58.967103999999999</v>
      </c>
      <c r="E90">
        <v>59.378276</v>
      </c>
      <c r="F90">
        <v>59.552680000000002</v>
      </c>
      <c r="G90">
        <v>59.537812000000002</v>
      </c>
      <c r="H90">
        <v>59.254040000000003</v>
      </c>
      <c r="I90">
        <v>59.184199999999997</v>
      </c>
      <c r="J90">
        <v>59.983572000000002</v>
      </c>
      <c r="K90">
        <v>59.382300000000001</v>
      </c>
      <c r="L90">
        <v>59.506328000000003</v>
      </c>
      <c r="M90">
        <v>59.448604000000003</v>
      </c>
      <c r="P90">
        <v>60.026000000000003</v>
      </c>
    </row>
    <row r="91" spans="2:16">
      <c r="B91">
        <v>59.486916000000001</v>
      </c>
      <c r="C91">
        <v>59.017012000000001</v>
      </c>
      <c r="D91">
        <v>58.982688000000003</v>
      </c>
      <c r="E91">
        <v>59.382300000000001</v>
      </c>
      <c r="F91">
        <v>59.533259999999999</v>
      </c>
      <c r="G91">
        <v>59.541651999999999</v>
      </c>
      <c r="H91">
        <v>59.250183999999997</v>
      </c>
      <c r="I91">
        <v>59.180176000000003</v>
      </c>
      <c r="J91">
        <v>59.979559999999999</v>
      </c>
      <c r="K91">
        <v>59.382300000000001</v>
      </c>
      <c r="L91">
        <v>59.533259999999999</v>
      </c>
      <c r="M91">
        <v>59.468020000000003</v>
      </c>
      <c r="P91">
        <v>60.036999999999999</v>
      </c>
    </row>
    <row r="92" spans="2:16">
      <c r="B92">
        <v>59.480184000000001</v>
      </c>
      <c r="C92">
        <v>59.022008</v>
      </c>
      <c r="D92">
        <v>58.979632000000002</v>
      </c>
      <c r="E92">
        <v>59.39096</v>
      </c>
      <c r="F92">
        <v>59.518836</v>
      </c>
      <c r="G92">
        <v>59.515515999999998</v>
      </c>
      <c r="H92">
        <v>59.247304</v>
      </c>
      <c r="I92">
        <v>59.181144000000003</v>
      </c>
      <c r="J92">
        <v>59.996079999999999</v>
      </c>
      <c r="K92">
        <v>59.387115999999999</v>
      </c>
      <c r="L92">
        <v>59.542099999999998</v>
      </c>
      <c r="M92">
        <v>59.488404000000003</v>
      </c>
      <c r="P92">
        <v>60.01</v>
      </c>
    </row>
    <row r="93" spans="2:16">
      <c r="B93">
        <v>59.481152000000002</v>
      </c>
      <c r="C93">
        <v>59.030512000000002</v>
      </c>
      <c r="D93">
        <v>58.976748000000001</v>
      </c>
      <c r="E93">
        <v>59.388088000000003</v>
      </c>
      <c r="F93">
        <v>59.51596</v>
      </c>
      <c r="G93">
        <v>59.512639999999998</v>
      </c>
      <c r="H93">
        <v>59.244424000000002</v>
      </c>
      <c r="I93">
        <v>59.182111999999996</v>
      </c>
      <c r="J93">
        <v>59.997044000000002</v>
      </c>
      <c r="K93">
        <v>59.395783999999999</v>
      </c>
      <c r="L93">
        <v>59.539228000000001</v>
      </c>
      <c r="M93">
        <v>59.46996</v>
      </c>
      <c r="P93">
        <v>59.997999999999998</v>
      </c>
    </row>
    <row r="94" spans="2:16">
      <c r="B94">
        <v>59.486964</v>
      </c>
      <c r="C94">
        <v>59.03248</v>
      </c>
      <c r="D94">
        <v>58.978720000000003</v>
      </c>
      <c r="E94">
        <v>59.374484000000002</v>
      </c>
      <c r="F94">
        <v>59.517924000000001</v>
      </c>
      <c r="G94">
        <v>59.522300000000001</v>
      </c>
      <c r="H94">
        <v>59.250244000000002</v>
      </c>
      <c r="I94">
        <v>59.188108</v>
      </c>
      <c r="J94">
        <v>59.983460000000001</v>
      </c>
      <c r="K94">
        <v>59.378332</v>
      </c>
      <c r="L94">
        <v>59.552903999999998</v>
      </c>
      <c r="M94">
        <v>59.495187999999999</v>
      </c>
      <c r="P94">
        <v>60.015999999999998</v>
      </c>
    </row>
    <row r="95" spans="2:16">
      <c r="B95">
        <v>59.491788</v>
      </c>
      <c r="C95">
        <v>59.025911999999998</v>
      </c>
      <c r="D95">
        <v>58.975836000000001</v>
      </c>
      <c r="E95">
        <v>59.394871999999999</v>
      </c>
      <c r="F95">
        <v>59.518900000000002</v>
      </c>
      <c r="G95">
        <v>59.527112000000002</v>
      </c>
      <c r="H95">
        <v>59.255063999999997</v>
      </c>
      <c r="I95">
        <v>59.181199999999997</v>
      </c>
      <c r="J95">
        <v>59.972895999999999</v>
      </c>
      <c r="K95">
        <v>59.348331999999999</v>
      </c>
      <c r="L95">
        <v>59.526592000000001</v>
      </c>
      <c r="M95">
        <v>59.468868000000001</v>
      </c>
      <c r="P95">
        <v>60.021999999999998</v>
      </c>
    </row>
    <row r="96" spans="2:16">
      <c r="B96">
        <v>59.501567999999999</v>
      </c>
      <c r="C96">
        <v>59.054971999999999</v>
      </c>
      <c r="D96">
        <v>58.997188000000001</v>
      </c>
      <c r="E96">
        <v>59.404656000000003</v>
      </c>
      <c r="F96">
        <v>59.524652000000003</v>
      </c>
      <c r="G96">
        <v>59.509788</v>
      </c>
      <c r="H96">
        <v>59.253120000000003</v>
      </c>
      <c r="I96">
        <v>59.175240000000002</v>
      </c>
      <c r="J96">
        <v>59.982492000000001</v>
      </c>
      <c r="K96">
        <v>59.354095999999998</v>
      </c>
      <c r="L96">
        <v>59.524652000000003</v>
      </c>
      <c r="M96">
        <v>59.474803999999999</v>
      </c>
      <c r="P96">
        <v>60.036999999999999</v>
      </c>
    </row>
    <row r="97" spans="2:16">
      <c r="B97">
        <v>59.512172</v>
      </c>
      <c r="C97">
        <v>59.065584000000001</v>
      </c>
      <c r="D97">
        <v>59.015507999999997</v>
      </c>
      <c r="E97">
        <v>59.422955999999999</v>
      </c>
      <c r="F97">
        <v>59.535435999999997</v>
      </c>
      <c r="G97">
        <v>59.535955999999999</v>
      </c>
      <c r="H97">
        <v>59.240451999999998</v>
      </c>
      <c r="I97">
        <v>59.151192000000002</v>
      </c>
      <c r="J97">
        <v>59.973860000000002</v>
      </c>
      <c r="K97">
        <v>59.337575999999999</v>
      </c>
      <c r="L97">
        <v>59.535435999999997</v>
      </c>
      <c r="M97">
        <v>59.466163999999999</v>
      </c>
      <c r="P97">
        <v>60.033999999999999</v>
      </c>
    </row>
    <row r="98" spans="2:16">
      <c r="B98">
        <v>59.522919999999999</v>
      </c>
      <c r="C98">
        <v>59.091928000000003</v>
      </c>
      <c r="D98">
        <v>59.026443999999998</v>
      </c>
      <c r="E98">
        <v>59.410443999999998</v>
      </c>
      <c r="F98">
        <v>59.530611999999998</v>
      </c>
      <c r="G98">
        <v>59.507703999999997</v>
      </c>
      <c r="H98">
        <v>59.212356</v>
      </c>
      <c r="I98">
        <v>59.154071999999999</v>
      </c>
      <c r="J98">
        <v>59.999980000000001</v>
      </c>
      <c r="K98">
        <v>59.359876</v>
      </c>
      <c r="L98">
        <v>59.553879999999999</v>
      </c>
      <c r="M98">
        <v>59.484436000000002</v>
      </c>
      <c r="P98">
        <v>60.027000000000001</v>
      </c>
    </row>
    <row r="99" spans="2:16">
      <c r="B99">
        <v>59.536552</v>
      </c>
      <c r="C99">
        <v>59.097687999999998</v>
      </c>
      <c r="D99">
        <v>59.020476000000002</v>
      </c>
      <c r="E99">
        <v>59.400632000000002</v>
      </c>
      <c r="F99">
        <v>59.505240000000001</v>
      </c>
      <c r="G99">
        <v>59.455392000000003</v>
      </c>
      <c r="H99">
        <v>59.198692000000001</v>
      </c>
      <c r="I99">
        <v>59.120975999999999</v>
      </c>
      <c r="J99">
        <v>59.982492000000001</v>
      </c>
      <c r="K99">
        <v>59.342368</v>
      </c>
      <c r="L99">
        <v>59.551940000000002</v>
      </c>
      <c r="M99">
        <v>59.470959999999998</v>
      </c>
      <c r="P99">
        <v>60.015999999999998</v>
      </c>
    </row>
    <row r="100" spans="2:16">
      <c r="B100">
        <v>59.551000000000002</v>
      </c>
      <c r="C100">
        <v>59.112324000000001</v>
      </c>
      <c r="D100">
        <v>59.023384</v>
      </c>
      <c r="E100">
        <v>59.422955999999999</v>
      </c>
      <c r="F100">
        <v>59.492752000000003</v>
      </c>
      <c r="G100">
        <v>59.458292</v>
      </c>
      <c r="H100">
        <v>59.174644000000001</v>
      </c>
      <c r="I100">
        <v>59.104447999999998</v>
      </c>
      <c r="J100">
        <v>59.973860000000002</v>
      </c>
      <c r="K100">
        <v>59.310456000000002</v>
      </c>
      <c r="L100">
        <v>59.523712000000003</v>
      </c>
      <c r="M100">
        <v>59.454444000000002</v>
      </c>
      <c r="P100">
        <v>60.027999999999999</v>
      </c>
    </row>
    <row r="101" spans="2:16">
      <c r="B101">
        <v>59.541420000000002</v>
      </c>
      <c r="C101">
        <v>59.106416000000003</v>
      </c>
      <c r="D101">
        <v>59.025356000000002</v>
      </c>
      <c r="E101">
        <v>59.424928000000001</v>
      </c>
      <c r="F101">
        <v>59.479151999999999</v>
      </c>
      <c r="G101">
        <v>59.471800000000002</v>
      </c>
      <c r="H101">
        <v>59.184144000000003</v>
      </c>
      <c r="I101">
        <v>59.125855999999999</v>
      </c>
      <c r="J101">
        <v>59.960448</v>
      </c>
      <c r="K101">
        <v>59.304720000000003</v>
      </c>
      <c r="L101">
        <v>59.486851999999999</v>
      </c>
      <c r="M101">
        <v>59.448720000000002</v>
      </c>
      <c r="P101">
        <v>60.026000000000003</v>
      </c>
    </row>
    <row r="102" spans="2:16">
      <c r="B102">
        <v>59.525883999999998</v>
      </c>
      <c r="C102">
        <v>59.098739999999999</v>
      </c>
      <c r="D102">
        <v>59.036935999999997</v>
      </c>
      <c r="E102">
        <v>59.409379999999999</v>
      </c>
      <c r="F102">
        <v>59.486876000000002</v>
      </c>
      <c r="G102">
        <v>59.429324000000001</v>
      </c>
      <c r="H102">
        <v>59.195892000000001</v>
      </c>
      <c r="I102">
        <v>59.149160000000002</v>
      </c>
      <c r="J102">
        <v>59.941079999999999</v>
      </c>
      <c r="K102">
        <v>59.300727999999999</v>
      </c>
      <c r="L102">
        <v>59.486876000000002</v>
      </c>
      <c r="M102">
        <v>59.440871999999999</v>
      </c>
      <c r="P102">
        <v>60.033000000000001</v>
      </c>
    </row>
    <row r="103" spans="2:16">
      <c r="B103">
        <v>59.544328</v>
      </c>
      <c r="C103">
        <v>59.093747999999998</v>
      </c>
      <c r="D103">
        <v>59.020384</v>
      </c>
      <c r="E103">
        <v>59.412436</v>
      </c>
      <c r="F103">
        <v>59.478211999999999</v>
      </c>
      <c r="G103">
        <v>59.416632</v>
      </c>
      <c r="H103">
        <v>59.214356000000002</v>
      </c>
      <c r="I103">
        <v>59.15204</v>
      </c>
      <c r="J103">
        <v>59.951647999999999</v>
      </c>
      <c r="K103">
        <v>59.303604</v>
      </c>
      <c r="L103">
        <v>59.497632000000003</v>
      </c>
      <c r="M103">
        <v>59.447772000000001</v>
      </c>
    </row>
    <row r="104" spans="2:16">
      <c r="B104">
        <v>59.560864000000002</v>
      </c>
      <c r="C104">
        <v>59.098739999999999</v>
      </c>
      <c r="D104">
        <v>59.013827999999997</v>
      </c>
      <c r="E104">
        <v>59.428804</v>
      </c>
      <c r="F104">
        <v>59.459764</v>
      </c>
      <c r="G104">
        <v>59.425303999999997</v>
      </c>
      <c r="H104">
        <v>59.199919999999999</v>
      </c>
      <c r="I104">
        <v>59.137608</v>
      </c>
      <c r="J104">
        <v>59.944927999999997</v>
      </c>
      <c r="K104">
        <v>59.293028</v>
      </c>
      <c r="L104">
        <v>59.498595999999999</v>
      </c>
      <c r="M104">
        <v>59.417608000000001</v>
      </c>
    </row>
    <row r="105" spans="2:16">
      <c r="B105">
        <v>59.540480000000002</v>
      </c>
      <c r="C105">
        <v>59.097771999999999</v>
      </c>
      <c r="D105">
        <v>59.008828000000001</v>
      </c>
      <c r="E105">
        <v>59.419960000000003</v>
      </c>
      <c r="F105">
        <v>59.47034</v>
      </c>
      <c r="G105">
        <v>59.435879999999997</v>
      </c>
      <c r="H105">
        <v>59.187047999999997</v>
      </c>
      <c r="I105">
        <v>59.13664</v>
      </c>
      <c r="J105">
        <v>59.978732000000001</v>
      </c>
      <c r="K105">
        <v>59.311304</v>
      </c>
      <c r="L105">
        <v>59.493603999999998</v>
      </c>
      <c r="M105">
        <v>59.424332</v>
      </c>
    </row>
    <row r="106" spans="2:16">
      <c r="B106">
        <v>59.561827999999998</v>
      </c>
      <c r="C106">
        <v>59.111268000000003</v>
      </c>
      <c r="D106">
        <v>59.014792</v>
      </c>
      <c r="E106">
        <v>59.425919999999998</v>
      </c>
      <c r="F106">
        <v>59.460732</v>
      </c>
      <c r="G106">
        <v>59.434139999999999</v>
      </c>
      <c r="H106">
        <v>59.173583999999998</v>
      </c>
      <c r="I106">
        <v>59.111268000000003</v>
      </c>
      <c r="J106">
        <v>59.957424000000003</v>
      </c>
      <c r="K106">
        <v>59.290143999999998</v>
      </c>
      <c r="L106">
        <v>59.487844000000003</v>
      </c>
      <c r="M106">
        <v>59.422420000000002</v>
      </c>
    </row>
    <row r="107" spans="2:16">
      <c r="B107">
        <v>59.556924000000002</v>
      </c>
      <c r="C107">
        <v>59.118088</v>
      </c>
      <c r="D107">
        <v>59.005856000000001</v>
      </c>
      <c r="E107">
        <v>59.440604</v>
      </c>
      <c r="F107">
        <v>59.452156000000002</v>
      </c>
      <c r="G107">
        <v>59.440779999999997</v>
      </c>
      <c r="H107">
        <v>59.184424</v>
      </c>
      <c r="I107">
        <v>59.114235999999998</v>
      </c>
      <c r="J107">
        <v>59.945016000000003</v>
      </c>
      <c r="K107">
        <v>59.285235999999998</v>
      </c>
      <c r="L107">
        <v>59.475248000000001</v>
      </c>
      <c r="M107">
        <v>59.429236000000003</v>
      </c>
    </row>
    <row r="108" spans="2:16">
      <c r="B108">
        <v>59.572311999999997</v>
      </c>
      <c r="C108">
        <v>59.137520000000002</v>
      </c>
      <c r="D108">
        <v>59.013736000000002</v>
      </c>
      <c r="E108">
        <v>59.456172000000002</v>
      </c>
      <c r="F108">
        <v>59.436584000000003</v>
      </c>
      <c r="G108">
        <v>59.41384</v>
      </c>
      <c r="H108">
        <v>59.195984000000003</v>
      </c>
      <c r="I108">
        <v>59.133668</v>
      </c>
      <c r="J108">
        <v>59.987648</v>
      </c>
      <c r="K108">
        <v>59.312539999999998</v>
      </c>
      <c r="L108">
        <v>59.483116000000003</v>
      </c>
      <c r="M108">
        <v>59.417695999999999</v>
      </c>
    </row>
    <row r="109" spans="2:16">
      <c r="B109">
        <v>59.581119999999999</v>
      </c>
      <c r="C109">
        <v>59.134604000000003</v>
      </c>
      <c r="D109">
        <v>59.038136000000002</v>
      </c>
      <c r="E109">
        <v>59.46096</v>
      </c>
      <c r="F109">
        <v>59.480027999999997</v>
      </c>
      <c r="G109">
        <v>59.453615999999997</v>
      </c>
      <c r="H109">
        <v>59.216348000000004</v>
      </c>
      <c r="I109">
        <v>59.165759999999999</v>
      </c>
      <c r="J109">
        <v>60.038904000000002</v>
      </c>
      <c r="K109">
        <v>59.352148</v>
      </c>
      <c r="L109">
        <v>59.468488000000001</v>
      </c>
      <c r="M109">
        <v>59.430171999999999</v>
      </c>
    </row>
    <row r="110" spans="2:16">
      <c r="B110">
        <v>59.582124</v>
      </c>
      <c r="C110">
        <v>59.135604000000001</v>
      </c>
      <c r="D110">
        <v>59.023560000000003</v>
      </c>
      <c r="E110">
        <v>59.461964000000002</v>
      </c>
      <c r="F110">
        <v>59.465636000000003</v>
      </c>
      <c r="G110">
        <v>59.489424</v>
      </c>
      <c r="H110">
        <v>59.221200000000003</v>
      </c>
      <c r="I110">
        <v>59.155036000000003</v>
      </c>
      <c r="J110">
        <v>60.070824000000002</v>
      </c>
      <c r="K110">
        <v>59.368715999999999</v>
      </c>
      <c r="L110">
        <v>59.504472</v>
      </c>
      <c r="M110">
        <v>59.454616000000001</v>
      </c>
    </row>
    <row r="111" spans="2:16">
      <c r="B111">
        <v>59.578271999999998</v>
      </c>
      <c r="C111">
        <v>59.135604000000001</v>
      </c>
      <c r="D111">
        <v>59.039144</v>
      </c>
      <c r="E111">
        <v>59.450240000000001</v>
      </c>
      <c r="F111">
        <v>59.473508000000002</v>
      </c>
      <c r="G111">
        <v>59.497123999999999</v>
      </c>
      <c r="H111">
        <v>59.225051999999998</v>
      </c>
      <c r="I111">
        <v>59.139456000000003</v>
      </c>
      <c r="J111">
        <v>60.024352</v>
      </c>
      <c r="K111">
        <v>59.345447999999998</v>
      </c>
      <c r="L111">
        <v>59.512163999999999</v>
      </c>
      <c r="M111">
        <v>59.462136000000001</v>
      </c>
    </row>
    <row r="112" spans="2:16">
      <c r="B112">
        <v>59.569636000000003</v>
      </c>
      <c r="C112">
        <v>59.134659999999997</v>
      </c>
      <c r="D112">
        <v>59.042051999999998</v>
      </c>
      <c r="E112">
        <v>59.468547999999998</v>
      </c>
      <c r="F112">
        <v>59.503348000000003</v>
      </c>
      <c r="G112">
        <v>59.511744</v>
      </c>
      <c r="H112">
        <v>59.25508</v>
      </c>
      <c r="I112">
        <v>59.169668000000001</v>
      </c>
      <c r="J112">
        <v>60.031095999999998</v>
      </c>
      <c r="K112">
        <v>59.383352000000002</v>
      </c>
      <c r="L112">
        <v>59.526792</v>
      </c>
      <c r="M112">
        <v>59.461368</v>
      </c>
    </row>
    <row r="113" spans="1:34">
      <c r="B113">
        <v>59.562708000000001</v>
      </c>
      <c r="C113">
        <v>59.123871999999999</v>
      </c>
      <c r="D113">
        <v>59.038960000000003</v>
      </c>
      <c r="E113">
        <v>59.461964000000002</v>
      </c>
      <c r="F113">
        <v>59.531579999999998</v>
      </c>
      <c r="G113">
        <v>59.535944000000001</v>
      </c>
      <c r="H113">
        <v>59.271599999999999</v>
      </c>
      <c r="I113">
        <v>59.178311999999998</v>
      </c>
      <c r="J113">
        <v>60.043743999999997</v>
      </c>
      <c r="K113">
        <v>59.391987999999998</v>
      </c>
      <c r="L113">
        <v>59.527728000000003</v>
      </c>
      <c r="M113">
        <v>59.481727999999997</v>
      </c>
    </row>
    <row r="114" spans="1:34">
      <c r="B114">
        <v>59.544260000000001</v>
      </c>
      <c r="C114">
        <v>59.125019999999999</v>
      </c>
      <c r="D114">
        <v>59.012796000000002</v>
      </c>
      <c r="E114">
        <v>59.431787999999997</v>
      </c>
      <c r="F114">
        <v>59.532544000000001</v>
      </c>
      <c r="G114">
        <v>59.548631999999998</v>
      </c>
      <c r="H114">
        <v>59.268720000000002</v>
      </c>
      <c r="I114">
        <v>59.175432000000001</v>
      </c>
      <c r="J114">
        <v>60.044708</v>
      </c>
      <c r="K114">
        <v>59.392952000000001</v>
      </c>
      <c r="L114">
        <v>59.532544000000001</v>
      </c>
      <c r="M114">
        <v>59.455579999999998</v>
      </c>
    </row>
    <row r="115" spans="1:34">
      <c r="B115">
        <v>59.546199999999999</v>
      </c>
      <c r="C115">
        <v>59.115236000000003</v>
      </c>
      <c r="D115">
        <v>59.034176000000002</v>
      </c>
      <c r="E115">
        <v>59.449128000000002</v>
      </c>
      <c r="F115">
        <v>59.553724000000003</v>
      </c>
      <c r="G115">
        <v>59.569983999999998</v>
      </c>
      <c r="H115">
        <v>59.259112000000002</v>
      </c>
      <c r="I115">
        <v>59.165824000000001</v>
      </c>
      <c r="J115">
        <v>60.050491999999998</v>
      </c>
      <c r="K115">
        <v>59.406619999999997</v>
      </c>
      <c r="L115">
        <v>59.553724000000003</v>
      </c>
      <c r="M115">
        <v>59.472915999999998</v>
      </c>
    </row>
    <row r="116" spans="1:34">
      <c r="B116">
        <v>59.537543999999997</v>
      </c>
      <c r="C116">
        <v>59.118116000000001</v>
      </c>
      <c r="D116">
        <v>59.037056</v>
      </c>
      <c r="E116">
        <v>59.456035999999997</v>
      </c>
      <c r="F116">
        <v>59.552756000000002</v>
      </c>
      <c r="G116">
        <v>59.569023999999999</v>
      </c>
      <c r="H116">
        <v>59.246416000000004</v>
      </c>
      <c r="I116">
        <v>59.152956000000003</v>
      </c>
      <c r="J116">
        <v>60.072763999999999</v>
      </c>
      <c r="K116">
        <v>59.413352000000003</v>
      </c>
      <c r="L116">
        <v>59.556784</v>
      </c>
      <c r="M116">
        <v>59.479824000000001</v>
      </c>
    </row>
    <row r="117" spans="1:34">
      <c r="B117">
        <v>59.529691999999997</v>
      </c>
      <c r="C117">
        <v>59.114288000000002</v>
      </c>
      <c r="D117">
        <v>59.044960000000003</v>
      </c>
      <c r="E117">
        <v>59.448355999999997</v>
      </c>
      <c r="F117">
        <v>59.583911999999998</v>
      </c>
      <c r="G117">
        <v>59.584443999999998</v>
      </c>
      <c r="H117">
        <v>59.246443999999997</v>
      </c>
      <c r="I117">
        <v>59.168736000000003</v>
      </c>
      <c r="J117">
        <v>60.053395999999999</v>
      </c>
      <c r="K117">
        <v>59.409528000000002</v>
      </c>
      <c r="L117">
        <v>59.545084000000003</v>
      </c>
      <c r="M117">
        <v>59.475824000000003</v>
      </c>
    </row>
    <row r="118" spans="1:34">
      <c r="B118">
        <v>59.495828000000003</v>
      </c>
      <c r="C118">
        <v>59.091948000000002</v>
      </c>
      <c r="D118">
        <v>59.045727999999997</v>
      </c>
      <c r="E118">
        <v>59.445447999999999</v>
      </c>
      <c r="F118">
        <v>59.561588</v>
      </c>
      <c r="G118">
        <v>59.562116000000003</v>
      </c>
      <c r="H118">
        <v>59.243535999999999</v>
      </c>
      <c r="I118">
        <v>59.161791999999998</v>
      </c>
      <c r="J118">
        <v>60.054327999999998</v>
      </c>
      <c r="K118">
        <v>59.402771999999999</v>
      </c>
      <c r="L118">
        <v>59.526792</v>
      </c>
      <c r="M118">
        <v>59.461368</v>
      </c>
    </row>
    <row r="119" spans="1:34">
      <c r="A119" s="3" t="s">
        <v>43</v>
      </c>
      <c r="B119" s="5">
        <f>AVERAGE(B84:B118)</f>
        <v>59.51601577142857</v>
      </c>
      <c r="C119" s="5">
        <f t="shared" ref="C119:M119" si="22">AVERAGE(C84:C118)</f>
        <v>59.061305600000011</v>
      </c>
      <c r="D119" s="5">
        <f t="shared" si="22"/>
        <v>59.002448685714285</v>
      </c>
      <c r="E119" s="5">
        <f t="shared" si="22"/>
        <v>59.4114808</v>
      </c>
      <c r="F119" s="5">
        <f t="shared" si="22"/>
        <v>59.521967314285703</v>
      </c>
      <c r="G119" s="5">
        <f t="shared" si="22"/>
        <v>59.514404571428571</v>
      </c>
      <c r="H119" s="5">
        <f t="shared" si="22"/>
        <v>59.240429599999985</v>
      </c>
      <c r="I119" s="5">
        <f t="shared" si="22"/>
        <v>59.167638857142862</v>
      </c>
      <c r="J119" s="5">
        <f t="shared" si="22"/>
        <v>60.003790171428562</v>
      </c>
      <c r="K119" s="5">
        <f t="shared" si="22"/>
        <v>59.370910171428569</v>
      </c>
      <c r="L119" s="5">
        <f t="shared" si="22"/>
        <v>59.519986171428592</v>
      </c>
      <c r="M119" s="5">
        <f t="shared" si="22"/>
        <v>59.45824502857144</v>
      </c>
      <c r="P119" s="5">
        <f>AVERAGE(P84:P102)</f>
        <v>60.017473684210529</v>
      </c>
    </row>
    <row r="120" spans="1:34">
      <c r="A120" s="3" t="s">
        <v>45</v>
      </c>
      <c r="B120" s="3">
        <f>STDEV(B84:B118)</f>
        <v>4.969576058560269E-2</v>
      </c>
      <c r="C120" s="3">
        <f t="shared" ref="C120:M120" si="23">STDEV(C84:C118)</f>
        <v>8.0055057678781183E-2</v>
      </c>
      <c r="D120" s="3">
        <f t="shared" si="23"/>
        <v>3.5642893504853522E-2</v>
      </c>
      <c r="E120" s="3">
        <f t="shared" si="23"/>
        <v>3.9755926265445302E-2</v>
      </c>
      <c r="F120" s="3">
        <f t="shared" si="23"/>
        <v>4.7312562425645813E-2</v>
      </c>
      <c r="G120" s="3">
        <f t="shared" si="23"/>
        <v>6.1104126327541197E-2</v>
      </c>
      <c r="H120" s="3">
        <f t="shared" si="23"/>
        <v>4.2947134815888584E-2</v>
      </c>
      <c r="I120" s="3">
        <f t="shared" si="23"/>
        <v>3.7563748601655858E-2</v>
      </c>
      <c r="J120" s="3">
        <f t="shared" si="23"/>
        <v>3.8591125774690219E-2</v>
      </c>
      <c r="K120" s="3">
        <f t="shared" si="23"/>
        <v>5.6126155449123395E-2</v>
      </c>
      <c r="L120" s="3">
        <f t="shared" si="23"/>
        <v>2.4706515270132033E-2</v>
      </c>
      <c r="M120" s="3">
        <f t="shared" si="23"/>
        <v>2.0004413638708817E-2</v>
      </c>
      <c r="N120" s="3"/>
      <c r="O120" s="3"/>
      <c r="P120" s="3">
        <f>STDEV(P84:P118)</f>
        <v>1.4041084245301403E-2</v>
      </c>
    </row>
    <row r="121" spans="1:34">
      <c r="A121" s="3" t="s">
        <v>46</v>
      </c>
      <c r="B121" s="3">
        <f>2*B120</f>
        <v>9.939152117120538E-2</v>
      </c>
      <c r="C121" s="3">
        <f t="shared" ref="C121" si="24">2*C120</f>
        <v>0.16011011535756237</v>
      </c>
      <c r="D121" s="3">
        <f t="shared" ref="D121" si="25">2*D120</f>
        <v>7.1285787009707044E-2</v>
      </c>
      <c r="E121" s="3">
        <f t="shared" ref="E121" si="26">2*E120</f>
        <v>7.9511852530890603E-2</v>
      </c>
      <c r="F121" s="3">
        <f t="shared" ref="F121" si="27">2*F120</f>
        <v>9.4625124851291625E-2</v>
      </c>
      <c r="G121" s="3">
        <f t="shared" ref="G121" si="28">2*G120</f>
        <v>0.12220825265508239</v>
      </c>
      <c r="H121" s="3">
        <f t="shared" ref="H121" si="29">2*H120</f>
        <v>8.5894269631777168E-2</v>
      </c>
      <c r="I121" s="3">
        <f t="shared" ref="I121" si="30">2*I120</f>
        <v>7.5127497203311716E-2</v>
      </c>
      <c r="J121" s="3">
        <f t="shared" ref="J121" si="31">2*J120</f>
        <v>7.7182251549380437E-2</v>
      </c>
      <c r="K121" s="3">
        <f t="shared" ref="K121" si="32">2*K120</f>
        <v>0.11225231089824679</v>
      </c>
      <c r="L121" s="3">
        <f t="shared" ref="L121" si="33">2*L120</f>
        <v>4.9413030540264066E-2</v>
      </c>
      <c r="M121" s="3">
        <f t="shared" ref="M121" si="34">2*M120</f>
        <v>4.0008827277417634E-2</v>
      </c>
      <c r="N121" s="3"/>
      <c r="O121" s="3"/>
      <c r="P121" s="3">
        <f t="shared" ref="P121" si="35">2*P120</f>
        <v>2.8082168490602806E-2</v>
      </c>
    </row>
    <row r="122" spans="1:34">
      <c r="A122" s="9" t="s">
        <v>55</v>
      </c>
      <c r="B122" s="6">
        <f>B119-$P$119+B121</f>
        <v>-0.40206639161075336</v>
      </c>
      <c r="C122" s="6">
        <f t="shared" ref="C122:M122" si="36">C119-$P$119+C121</f>
        <v>-0.79605796885295521</v>
      </c>
      <c r="D122" s="6">
        <f t="shared" si="36"/>
        <v>-0.94373921148653728</v>
      </c>
      <c r="E122" s="6">
        <f t="shared" si="36"/>
        <v>-0.52648103167963867</v>
      </c>
      <c r="F122" s="6">
        <f t="shared" si="36"/>
        <v>-0.40088124507353406</v>
      </c>
      <c r="G122" s="6">
        <f t="shared" si="36"/>
        <v>-0.38086086012687559</v>
      </c>
      <c r="H122" s="6">
        <f t="shared" si="36"/>
        <v>-0.69114981457876723</v>
      </c>
      <c r="I122" s="6">
        <f t="shared" si="36"/>
        <v>-0.77470732986435553</v>
      </c>
      <c r="J122" s="6">
        <f t="shared" si="36"/>
        <v>6.3498738767413881E-2</v>
      </c>
      <c r="K122" s="6">
        <f t="shared" si="36"/>
        <v>-0.53431120188371273</v>
      </c>
      <c r="L122" s="6">
        <f t="shared" si="36"/>
        <v>-0.44807448224167329</v>
      </c>
      <c r="M122" s="6">
        <f t="shared" si="36"/>
        <v>-0.51921982836167124</v>
      </c>
      <c r="AC122" s="8" t="s">
        <v>57</v>
      </c>
      <c r="AD122" s="8"/>
      <c r="AE122" s="8"/>
      <c r="AH122" s="11" t="s">
        <v>58</v>
      </c>
    </row>
    <row r="123" spans="1:34">
      <c r="U123" s="11"/>
      <c r="V123" s="12" t="s">
        <v>49</v>
      </c>
      <c r="W123" s="12"/>
      <c r="X123" s="10" t="s">
        <v>50</v>
      </c>
      <c r="Y123" s="10"/>
      <c r="AA123" s="3"/>
      <c r="AC123" s="3" t="s">
        <v>51</v>
      </c>
      <c r="AD123" s="3" t="s">
        <v>52</v>
      </c>
      <c r="AE123" s="3" t="s">
        <v>53</v>
      </c>
      <c r="AG123" s="3" t="s">
        <v>59</v>
      </c>
      <c r="AH123" s="11" t="s">
        <v>60</v>
      </c>
    </row>
    <row r="124" spans="1:34">
      <c r="U124" s="11"/>
      <c r="V124" s="11" t="s">
        <v>47</v>
      </c>
      <c r="W124" s="11" t="s">
        <v>48</v>
      </c>
      <c r="X124" s="10"/>
      <c r="Y124" s="10"/>
      <c r="AC124">
        <v>0</v>
      </c>
      <c r="AD124">
        <v>30</v>
      </c>
      <c r="AE124">
        <v>60</v>
      </c>
      <c r="AH124" s="11"/>
    </row>
    <row r="125" spans="1:34">
      <c r="B125" s="4" t="s">
        <v>15</v>
      </c>
      <c r="C125" s="4" t="s">
        <v>0</v>
      </c>
      <c r="F125" s="4" t="s">
        <v>15</v>
      </c>
      <c r="G125" s="4" t="s">
        <v>3</v>
      </c>
      <c r="J125" s="4" t="s">
        <v>15</v>
      </c>
      <c r="K125" s="4" t="s">
        <v>6</v>
      </c>
      <c r="N125" s="4" t="s">
        <v>15</v>
      </c>
      <c r="O125" s="4" t="s">
        <v>9</v>
      </c>
      <c r="R125" s="4" t="s">
        <v>19</v>
      </c>
      <c r="S125" s="7" t="s">
        <v>31</v>
      </c>
      <c r="U125" s="13" t="s">
        <v>19</v>
      </c>
      <c r="V125" s="14">
        <f>-0.0243/0.9844</f>
        <v>-2.4685087362860621E-2</v>
      </c>
      <c r="W125" s="15">
        <f>1/0.9844</f>
        <v>1.0158472165786265</v>
      </c>
      <c r="X125" s="10"/>
      <c r="Y125" s="10"/>
      <c r="AC125">
        <f>$B$38</f>
        <v>4.4136199451500935E-2</v>
      </c>
      <c r="AD125">
        <f>$B$79</f>
        <v>0.19446539773379959</v>
      </c>
      <c r="AE125">
        <f>$B$121</f>
        <v>9.939152117120538E-2</v>
      </c>
      <c r="AG125">
        <f>MAX(AC125:AE125)</f>
        <v>0.19446539773379959</v>
      </c>
      <c r="AH125" s="11">
        <f>W125*AG125+AVERAGE($P$38,$P$79,$P$121)</f>
        <v>0.21404361894860405</v>
      </c>
    </row>
    <row r="126" spans="1:34">
      <c r="A126" s="2" t="s">
        <v>16</v>
      </c>
      <c r="B126" s="5">
        <v>-5.1272727272727282E-2</v>
      </c>
      <c r="C126" s="5">
        <v>0.38299745454545453</v>
      </c>
      <c r="E126" s="2" t="s">
        <v>16</v>
      </c>
      <c r="F126" s="5">
        <v>-5.1272727272727282E-2</v>
      </c>
      <c r="G126" s="5">
        <v>0.44113072727272729</v>
      </c>
      <c r="I126" s="2" t="s">
        <v>16</v>
      </c>
      <c r="J126" s="5">
        <v>-5.1272727272727282E-2</v>
      </c>
      <c r="K126" s="5">
        <v>0.56959766666666656</v>
      </c>
      <c r="M126" s="2" t="s">
        <v>16</v>
      </c>
      <c r="N126" s="5">
        <v>-5.1272727272727282E-2</v>
      </c>
      <c r="O126" s="5">
        <v>0.38795369696969689</v>
      </c>
      <c r="R126" s="4" t="s">
        <v>20</v>
      </c>
      <c r="S126" s="7" t="s">
        <v>32</v>
      </c>
      <c r="U126" s="13" t="s">
        <v>20</v>
      </c>
      <c r="V126" s="14">
        <f>-0.2339/0.972</f>
        <v>-0.24063786008230453</v>
      </c>
      <c r="W126" s="15">
        <f>1/0.972</f>
        <v>1.0288065843621399</v>
      </c>
      <c r="X126" s="10"/>
      <c r="Y126" s="10"/>
      <c r="AA126" s="3"/>
      <c r="AC126" s="3">
        <f>$C$38</f>
        <v>7.8179961988396107E-2</v>
      </c>
      <c r="AD126" s="3">
        <f>$C$79</f>
        <v>0.19327197368122995</v>
      </c>
      <c r="AE126" s="3">
        <f>$C$121</f>
        <v>0.16011011535756237</v>
      </c>
      <c r="AG126" s="3">
        <f t="shared" ref="AG126:AG136" si="37">MAX(AC126:AE126)</f>
        <v>0.19327197368122995</v>
      </c>
      <c r="AH126" s="11">
        <f t="shared" ref="AH126:AH136" si="38">W126*AG126+AVERAGE($P$38,$P$79,$P$121)</f>
        <v>0.21533596503578376</v>
      </c>
    </row>
    <row r="127" spans="1:34">
      <c r="A127" s="2" t="s">
        <v>17</v>
      </c>
      <c r="B127" s="5">
        <v>30.056368421052628</v>
      </c>
      <c r="C127" s="5">
        <v>28.791181294117649</v>
      </c>
      <c r="E127" s="2" t="s">
        <v>17</v>
      </c>
      <c r="F127" s="5">
        <v>30.056368421052628</v>
      </c>
      <c r="G127" s="5">
        <v>29.734054352941172</v>
      </c>
      <c r="I127" s="2" t="s">
        <v>17</v>
      </c>
      <c r="J127" s="5">
        <v>30.056368421052628</v>
      </c>
      <c r="K127" s="5">
        <v>29.711818058823528</v>
      </c>
      <c r="M127" s="2" t="s">
        <v>17</v>
      </c>
      <c r="N127" s="5">
        <v>30.056368421052628</v>
      </c>
      <c r="O127" s="5">
        <v>29.515601470588233</v>
      </c>
      <c r="R127" s="4" t="s">
        <v>21</v>
      </c>
      <c r="S127" s="7" t="s">
        <v>33</v>
      </c>
      <c r="U127" s="13" t="s">
        <v>21</v>
      </c>
      <c r="V127" s="14">
        <f>-0.451/0.9745</f>
        <v>-0.46280143663417139</v>
      </c>
      <c r="W127" s="15">
        <f>1/0.9745</f>
        <v>1.026167265264238</v>
      </c>
      <c r="X127" s="10"/>
      <c r="Y127" s="10"/>
      <c r="AA127" s="3"/>
      <c r="AC127" s="3">
        <f>$D$38</f>
        <v>4.6056955606703025E-2</v>
      </c>
      <c r="AD127" s="3">
        <f>$D$79</f>
        <v>8.8015441999863359E-2</v>
      </c>
      <c r="AE127" s="3">
        <f>$D$121</f>
        <v>7.1285787009707044E-2</v>
      </c>
      <c r="AG127" s="3">
        <f t="shared" si="37"/>
        <v>8.8015441999863359E-2</v>
      </c>
      <c r="AH127" s="11">
        <f t="shared" si="38"/>
        <v>0.10681505135789113</v>
      </c>
    </row>
    <row r="128" spans="1:34">
      <c r="A128" s="2" t="s">
        <v>18</v>
      </c>
      <c r="B128" s="5">
        <v>60.017473684210529</v>
      </c>
      <c r="C128" s="5">
        <v>59.51601577142857</v>
      </c>
      <c r="E128" s="2" t="s">
        <v>18</v>
      </c>
      <c r="F128" s="5">
        <v>60.017473684210529</v>
      </c>
      <c r="G128" s="5">
        <v>59.4114808</v>
      </c>
      <c r="I128" s="2" t="s">
        <v>18</v>
      </c>
      <c r="J128" s="5">
        <v>60.017473684210529</v>
      </c>
      <c r="K128" s="5">
        <v>59.240429599999985</v>
      </c>
      <c r="M128" s="2" t="s">
        <v>18</v>
      </c>
      <c r="N128" s="5">
        <v>60.017473684210529</v>
      </c>
      <c r="O128" s="5">
        <v>59.370910171428569</v>
      </c>
      <c r="R128" s="4" t="s">
        <v>22</v>
      </c>
      <c r="S128" s="7" t="s">
        <v>34</v>
      </c>
      <c r="U128" s="13" t="s">
        <v>22</v>
      </c>
      <c r="V128" s="14">
        <f>-0.4036*W128</f>
        <v>-0.40887448080235034</v>
      </c>
      <c r="W128" s="15">
        <f>1/0.9871</f>
        <v>1.0130685847431871</v>
      </c>
      <c r="X128" s="10"/>
      <c r="Y128" s="10"/>
      <c r="AA128" s="3"/>
      <c r="AC128" s="3">
        <f>$E$38</f>
        <v>2.9154292386682646E-2</v>
      </c>
      <c r="AD128" s="3">
        <f>$E$79</f>
        <v>9.6917346831307871E-2</v>
      </c>
      <c r="AE128" s="3">
        <f>$E$121</f>
        <v>7.9511852530890603E-2</v>
      </c>
      <c r="AG128" s="3">
        <f t="shared" si="37"/>
        <v>9.6917346831307871E-2</v>
      </c>
      <c r="AH128" s="11">
        <f t="shared" si="38"/>
        <v>0.11468040533132585</v>
      </c>
    </row>
    <row r="129" spans="1:34">
      <c r="R129" s="4" t="s">
        <v>23</v>
      </c>
      <c r="S129" s="7" t="s">
        <v>37</v>
      </c>
      <c r="U129" s="13" t="s">
        <v>23</v>
      </c>
      <c r="V129" s="14">
        <f>-0.5849*W129</f>
        <v>-0.59586389568052156</v>
      </c>
      <c r="W129" s="15">
        <f>1/0.9816</f>
        <v>1.0187449062754685</v>
      </c>
      <c r="X129" s="10"/>
      <c r="Y129" s="10"/>
      <c r="AA129" s="3"/>
      <c r="AC129" s="3">
        <f>$F$38</f>
        <v>1.914133761969657E-2</v>
      </c>
      <c r="AD129" s="3">
        <f>$F$79</f>
        <v>6.8443307504222853E-2</v>
      </c>
      <c r="AE129" s="3">
        <f>$F$121</f>
        <v>9.4625124851291625E-2</v>
      </c>
      <c r="AG129" s="3">
        <f t="shared" si="37"/>
        <v>9.4625124851291625E-2</v>
      </c>
      <c r="AH129" s="11">
        <f t="shared" si="38"/>
        <v>0.11289534988780178</v>
      </c>
    </row>
    <row r="130" spans="1:34">
      <c r="B130" s="4" t="s">
        <v>15</v>
      </c>
      <c r="C130" s="4" t="s">
        <v>1</v>
      </c>
      <c r="F130" s="4" t="s">
        <v>15</v>
      </c>
      <c r="G130" s="4" t="s">
        <v>4</v>
      </c>
      <c r="J130" s="4" t="s">
        <v>15</v>
      </c>
      <c r="K130" s="4" t="s">
        <v>7</v>
      </c>
      <c r="N130" s="4" t="s">
        <v>15</v>
      </c>
      <c r="O130" s="4" t="s">
        <v>10</v>
      </c>
      <c r="R130" s="4" t="s">
        <v>24</v>
      </c>
      <c r="S130" s="7" t="s">
        <v>35</v>
      </c>
      <c r="U130" s="13" t="s">
        <v>24</v>
      </c>
      <c r="V130" s="14">
        <f>-0.6134*W130</f>
        <v>-0.62515287403179776</v>
      </c>
      <c r="W130" s="15">
        <f>1/0.9812</f>
        <v>1.019160211985324</v>
      </c>
      <c r="X130" s="10"/>
      <c r="Y130" s="10"/>
      <c r="AA130" s="3"/>
      <c r="AC130" s="3">
        <f>$G$38</f>
        <v>2.4136055031525942E-2</v>
      </c>
      <c r="AD130" s="3">
        <f>$G$79</f>
        <v>7.6017124348373474E-2</v>
      </c>
      <c r="AE130" s="3">
        <f>$G$121</f>
        <v>0.12220825265508239</v>
      </c>
      <c r="AG130" s="3">
        <f t="shared" si="37"/>
        <v>0.12220825265508239</v>
      </c>
      <c r="AH130" s="11">
        <f t="shared" si="38"/>
        <v>0.141046274622178</v>
      </c>
    </row>
    <row r="131" spans="1:34">
      <c r="A131" s="2" t="s">
        <v>16</v>
      </c>
      <c r="B131" s="5">
        <v>-5.1272727272727282E-2</v>
      </c>
      <c r="C131" s="5">
        <v>0.67110757575757585</v>
      </c>
      <c r="E131" s="2" t="s">
        <v>16</v>
      </c>
      <c r="F131" s="5">
        <v>-5.1272727272727282E-2</v>
      </c>
      <c r="G131" s="5">
        <v>0.55960003030303029</v>
      </c>
      <c r="I131" s="2" t="s">
        <v>16</v>
      </c>
      <c r="J131" s="5">
        <v>-5.1272727272727282E-2</v>
      </c>
      <c r="K131" s="5">
        <v>0.51013803030303029</v>
      </c>
      <c r="M131" s="2" t="s">
        <v>16</v>
      </c>
      <c r="N131" s="5">
        <v>-5.1272727272727282E-2</v>
      </c>
      <c r="O131" s="5">
        <v>0.36686118181818173</v>
      </c>
      <c r="R131" s="4" t="s">
        <v>25</v>
      </c>
      <c r="S131" s="7" t="s">
        <v>36</v>
      </c>
      <c r="U131" s="13" t="s">
        <v>25</v>
      </c>
      <c r="V131" s="14">
        <f>-0.5316*W131</f>
        <v>-0.54428176512747006</v>
      </c>
      <c r="W131" s="15">
        <f>1/0.9767</f>
        <v>1.0238558410975735</v>
      </c>
      <c r="X131" s="10"/>
      <c r="Y131" s="10"/>
      <c r="AA131" s="3"/>
      <c r="AC131" s="3">
        <f>$H$38</f>
        <v>3.8510740283285487E-2</v>
      </c>
      <c r="AD131" s="3">
        <f>$H$79</f>
        <v>8.0360830298651681E-2</v>
      </c>
      <c r="AE131" s="3">
        <f>$H$121</f>
        <v>8.5894269631777168E-2</v>
      </c>
      <c r="AG131" s="3">
        <f t="shared" si="37"/>
        <v>8.5894269631777168E-2</v>
      </c>
      <c r="AH131" s="11">
        <f t="shared" si="38"/>
        <v>0.10443983561917317</v>
      </c>
    </row>
    <row r="132" spans="1:34">
      <c r="A132" s="2" t="s">
        <v>17</v>
      </c>
      <c r="B132" s="5">
        <v>30.056368421052628</v>
      </c>
      <c r="C132" s="5">
        <v>28.472577352941176</v>
      </c>
      <c r="E132" s="2" t="s">
        <v>17</v>
      </c>
      <c r="F132" s="5">
        <v>30.056368421052628</v>
      </c>
      <c r="G132" s="5">
        <v>30.037472529411769</v>
      </c>
      <c r="I132" s="2" t="s">
        <v>17</v>
      </c>
      <c r="J132" s="5">
        <v>30.056368421052628</v>
      </c>
      <c r="K132" s="5">
        <v>29.851785941176463</v>
      </c>
      <c r="M132" s="2" t="s">
        <v>17</v>
      </c>
      <c r="N132" s="5">
        <v>30.056368421052628</v>
      </c>
      <c r="O132" s="5">
        <v>29.728050705882339</v>
      </c>
      <c r="R132" s="4" t="s">
        <v>26</v>
      </c>
      <c r="S132" s="7" t="s">
        <v>38</v>
      </c>
      <c r="U132" s="13" t="s">
        <v>26</v>
      </c>
      <c r="V132" s="14">
        <f>-0.5407*W132</f>
        <v>-0.55371223758320531</v>
      </c>
      <c r="W132" s="15">
        <f>1/0.9765</f>
        <v>1.0240655401945724</v>
      </c>
      <c r="X132" s="10"/>
      <c r="Y132" s="10"/>
      <c r="AA132" s="3"/>
      <c r="AC132" s="3">
        <f>$I$38</f>
        <v>3.0953141797258839E-2</v>
      </c>
      <c r="AD132" s="3">
        <f>$I$79</f>
        <v>8.1092580480309692E-2</v>
      </c>
      <c r="AE132" s="3">
        <f>$I$121</f>
        <v>7.5127497203311716E-2</v>
      </c>
      <c r="AG132" s="3">
        <f t="shared" si="37"/>
        <v>8.1092580480309692E-2</v>
      </c>
      <c r="AH132" s="11">
        <f t="shared" si="38"/>
        <v>9.9540603175208367E-2</v>
      </c>
    </row>
    <row r="133" spans="1:34">
      <c r="A133" s="2" t="s">
        <v>18</v>
      </c>
      <c r="B133" s="5">
        <v>60.017473684210529</v>
      </c>
      <c r="C133" s="5">
        <v>59.061305600000011</v>
      </c>
      <c r="E133" s="2" t="s">
        <v>18</v>
      </c>
      <c r="F133" s="5">
        <v>60.017473684210529</v>
      </c>
      <c r="G133" s="5">
        <v>59.521967314285703</v>
      </c>
      <c r="I133" s="2" t="s">
        <v>18</v>
      </c>
      <c r="J133" s="5">
        <v>60.017473684210529</v>
      </c>
      <c r="K133" s="5">
        <v>59.167638857142862</v>
      </c>
      <c r="M133" s="2" t="s">
        <v>18</v>
      </c>
      <c r="N133" s="5">
        <v>60.017473684210529</v>
      </c>
      <c r="O133" s="5">
        <v>59.519986171428592</v>
      </c>
      <c r="R133" s="4" t="s">
        <v>27</v>
      </c>
      <c r="S133" s="7" t="s">
        <v>39</v>
      </c>
      <c r="U133" s="13" t="s">
        <v>27</v>
      </c>
      <c r="V133" s="14">
        <f>-0.1195*W133</f>
        <v>-0.12001606909711759</v>
      </c>
      <c r="W133" s="15">
        <f>1/0.9957</f>
        <v>1.0043185698503565</v>
      </c>
      <c r="X133" s="10"/>
      <c r="Y133" s="10"/>
      <c r="AA133" s="3"/>
      <c r="AC133" s="3">
        <f>$J$38</f>
        <v>2.3796146925659532E-2</v>
      </c>
      <c r="AD133" s="3">
        <f>$J$79</f>
        <v>4.7159384876677334E-2</v>
      </c>
      <c r="AE133" s="3">
        <f>$J$121</f>
        <v>7.7182251549380437E-2</v>
      </c>
      <c r="AG133" s="3">
        <f t="shared" si="37"/>
        <v>7.7182251549380437E-2</v>
      </c>
      <c r="AH133" s="11">
        <f t="shared" si="38"/>
        <v>9.4012054433772418E-2</v>
      </c>
    </row>
    <row r="134" spans="1:34">
      <c r="R134" s="4" t="s">
        <v>28</v>
      </c>
      <c r="S134" s="7" t="s">
        <v>40</v>
      </c>
      <c r="U134" s="13" t="s">
        <v>28</v>
      </c>
      <c r="V134" s="14">
        <f>-0.2934*W134</f>
        <v>-0.29880843263061413</v>
      </c>
      <c r="W134" s="15">
        <f>1/0.9819</f>
        <v>1.0184336490477646</v>
      </c>
      <c r="X134" s="10"/>
      <c r="Y134" s="10"/>
      <c r="AA134" s="3"/>
      <c r="AC134" s="3">
        <f>$K$38</f>
        <v>2.0899823811965795E-2</v>
      </c>
      <c r="AD134" s="3">
        <f>$K$79</f>
        <v>4.830012352888452E-2</v>
      </c>
      <c r="AE134" s="3">
        <f>$K$121</f>
        <v>0.11225231089824679</v>
      </c>
      <c r="AG134" s="3">
        <f t="shared" si="37"/>
        <v>0.11225231089824679</v>
      </c>
      <c r="AH134" s="11">
        <f t="shared" si="38"/>
        <v>0.1308180165420138</v>
      </c>
    </row>
    <row r="135" spans="1:34">
      <c r="B135" s="4" t="s">
        <v>15</v>
      </c>
      <c r="C135" s="4" t="s">
        <v>2</v>
      </c>
      <c r="F135" s="4" t="s">
        <v>15</v>
      </c>
      <c r="G135" s="4" t="s">
        <v>5</v>
      </c>
      <c r="J135" s="4" t="s">
        <v>15</v>
      </c>
      <c r="K135" s="4" t="s">
        <v>8</v>
      </c>
      <c r="N135" s="4" t="s">
        <v>15</v>
      </c>
      <c r="O135" s="4" t="s">
        <v>11</v>
      </c>
      <c r="R135" s="4" t="s">
        <v>29</v>
      </c>
      <c r="S135" s="7" t="s">
        <v>41</v>
      </c>
      <c r="U135" s="13" t="s">
        <v>29</v>
      </c>
      <c r="V135" s="14">
        <f>-0.3217*W135</f>
        <v>-0.32669848684878638</v>
      </c>
      <c r="W135" s="15">
        <f>1/0.9847</f>
        <v>1.0155377272265664</v>
      </c>
      <c r="X135" s="10"/>
      <c r="Y135" s="10"/>
      <c r="AA135" s="3"/>
      <c r="AC135" s="3">
        <f>$L$38</f>
        <v>3.2074591745081281E-2</v>
      </c>
      <c r="AD135" s="3">
        <f>$L$79</f>
        <v>6.772078391414596E-2</v>
      </c>
      <c r="AE135" s="3">
        <f>$L$121</f>
        <v>4.9413030540264066E-2</v>
      </c>
      <c r="AG135" s="3">
        <f t="shared" si="37"/>
        <v>6.772078391414596E-2</v>
      </c>
      <c r="AH135" s="11">
        <f t="shared" si="38"/>
        <v>8.5269496922041402E-2</v>
      </c>
    </row>
    <row r="136" spans="1:34">
      <c r="A136" s="2" t="s">
        <v>16</v>
      </c>
      <c r="B136" s="5">
        <v>-5.1272727272727282E-2</v>
      </c>
      <c r="C136" s="5">
        <v>0.46528724242424241</v>
      </c>
      <c r="E136" s="2" t="s">
        <v>16</v>
      </c>
      <c r="F136" s="5">
        <v>-5.1272727272727282E-2</v>
      </c>
      <c r="G136" s="5">
        <v>0.57706493939393932</v>
      </c>
      <c r="I136" s="2" t="s">
        <v>16</v>
      </c>
      <c r="J136" s="5">
        <v>-5.1272727272727282E-2</v>
      </c>
      <c r="K136" s="5">
        <v>0.19056257575757579</v>
      </c>
      <c r="M136" s="2" t="s">
        <v>16</v>
      </c>
      <c r="N136" s="5">
        <v>-5.1272727272727282E-2</v>
      </c>
      <c r="O136" s="5">
        <v>0.69389224242424241</v>
      </c>
      <c r="R136" s="4" t="s">
        <v>30</v>
      </c>
      <c r="S136" s="7" t="s">
        <v>42</v>
      </c>
      <c r="U136" s="13" t="s">
        <v>30</v>
      </c>
      <c r="V136" s="14">
        <f>-0.6354*W136</f>
        <v>-0.64949402023919045</v>
      </c>
      <c r="W136" s="15">
        <f>1/0.9783</f>
        <v>1.0221813349688236</v>
      </c>
      <c r="X136" s="10"/>
      <c r="Y136" s="10"/>
      <c r="AA136" s="3"/>
      <c r="AC136" s="3">
        <f>$M$38</f>
        <v>4.1256858526887083E-2</v>
      </c>
      <c r="AD136" s="3">
        <f>$M$79</f>
        <v>5.8959015502099622E-2</v>
      </c>
      <c r="AE136" s="3">
        <f>$M$121</f>
        <v>4.0008827277417634E-2</v>
      </c>
      <c r="AG136" s="3">
        <f t="shared" si="37"/>
        <v>5.8959015502099622E-2</v>
      </c>
      <c r="AH136" s="11">
        <f t="shared" si="38"/>
        <v>7.6763291114251939E-2</v>
      </c>
    </row>
    <row r="137" spans="1:34">
      <c r="A137" s="2" t="s">
        <v>17</v>
      </c>
      <c r="B137" s="5">
        <v>30.056368421052628</v>
      </c>
      <c r="C137" s="5">
        <v>29.61251929411765</v>
      </c>
      <c r="E137" s="2" t="s">
        <v>17</v>
      </c>
      <c r="F137" s="5">
        <v>30.056368421052628</v>
      </c>
      <c r="G137" s="5">
        <v>30.075517235294118</v>
      </c>
      <c r="I137" s="2" t="s">
        <v>17</v>
      </c>
      <c r="J137" s="5">
        <v>30.056368421052628</v>
      </c>
      <c r="K137" s="5">
        <v>29.80299070588234</v>
      </c>
      <c r="M137" s="2" t="s">
        <v>17</v>
      </c>
      <c r="N137" s="5">
        <v>30.056368421052628</v>
      </c>
      <c r="O137" s="5">
        <v>29.820889705882344</v>
      </c>
    </row>
    <row r="138" spans="1:34">
      <c r="A138" s="2" t="s">
        <v>18</v>
      </c>
      <c r="B138" s="5">
        <v>60.017473684210529</v>
      </c>
      <c r="C138" s="5">
        <v>59.002448685714285</v>
      </c>
      <c r="E138" s="2" t="s">
        <v>18</v>
      </c>
      <c r="F138" s="5">
        <v>60.017473684210529</v>
      </c>
      <c r="G138" s="5">
        <v>59.514404571428571</v>
      </c>
      <c r="I138" s="2" t="s">
        <v>18</v>
      </c>
      <c r="J138" s="5">
        <v>60.017473684210529</v>
      </c>
      <c r="K138" s="5">
        <v>60.003790171428562</v>
      </c>
      <c r="M138" s="2" t="s">
        <v>18</v>
      </c>
      <c r="N138" s="5">
        <v>60.017473684210529</v>
      </c>
      <c r="O138" s="5">
        <v>59.45824502857144</v>
      </c>
    </row>
  </sheetData>
  <mergeCells count="2">
    <mergeCell ref="V123:W123"/>
    <mergeCell ref="AC122:AE12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emili</dc:creator>
  <cp:lastModifiedBy>Fabio Favoino</cp:lastModifiedBy>
  <dcterms:created xsi:type="dcterms:W3CDTF">2014-10-07T15:43:34Z</dcterms:created>
  <dcterms:modified xsi:type="dcterms:W3CDTF">2014-10-21T09:45:35Z</dcterms:modified>
</cp:coreProperties>
</file>